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bookViews>
    <workbookView xWindow="0" yWindow="0" windowWidth="16815" windowHeight="7755" firstSheet="1" activeTab="3"/>
  </bookViews>
  <sheets>
    <sheet name="Average Annual Rainfall (Scenar" sheetId="1" r:id="rId1"/>
    <sheet name="Storm Average (Scenario 2)" sheetId="2" r:id="rId2"/>
    <sheet name="All Data from 1991" sheetId="3" r:id="rId3"/>
    <sheet name="Scenario 1 - 2016" sheetId="4" r:id="rId4"/>
    <sheet name="Scenario 2 - 2016" sheetId="5" r:id="rId5"/>
  </sheets>
  <calcPr calcId="152511"/>
  <fileRecoveryPr repairLoad="1"/>
</workbook>
</file>

<file path=xl/calcChain.xml><?xml version="1.0" encoding="utf-8"?>
<calcChain xmlns="http://schemas.openxmlformats.org/spreadsheetml/2006/main">
  <c r="C19" i="4" l="1"/>
  <c r="D19" i="4"/>
  <c r="M22" i="4"/>
  <c r="L22" i="4"/>
  <c r="K22" i="4"/>
  <c r="J22" i="4"/>
  <c r="I22" i="4"/>
  <c r="H22" i="4"/>
  <c r="G22" i="4"/>
  <c r="M21" i="4"/>
  <c r="L21" i="4"/>
  <c r="K21" i="4"/>
  <c r="J21" i="4"/>
  <c r="I21" i="4"/>
  <c r="H21" i="4"/>
  <c r="G21" i="4"/>
  <c r="M20" i="4"/>
  <c r="L20" i="4"/>
  <c r="K20" i="4"/>
  <c r="J20" i="4"/>
  <c r="I20" i="4"/>
  <c r="H20" i="4"/>
  <c r="G20" i="4"/>
  <c r="M19" i="4"/>
  <c r="L19" i="4"/>
  <c r="K19" i="4"/>
  <c r="J19" i="4"/>
  <c r="I19" i="4"/>
  <c r="H19" i="4"/>
  <c r="G19" i="4"/>
  <c r="M18" i="4"/>
  <c r="L18" i="4"/>
  <c r="K18" i="4"/>
  <c r="J18" i="4"/>
  <c r="I18" i="4"/>
  <c r="H18" i="4"/>
  <c r="G18" i="4"/>
  <c r="F22" i="4"/>
  <c r="F21" i="4"/>
  <c r="F20" i="4"/>
  <c r="F19" i="4"/>
  <c r="F18" i="4"/>
  <c r="E22" i="4"/>
  <c r="E21" i="4"/>
  <c r="E20" i="4"/>
  <c r="E19" i="4"/>
  <c r="E18" i="4"/>
  <c r="D22" i="4"/>
  <c r="D21" i="4"/>
  <c r="D20" i="4"/>
  <c r="D18" i="4"/>
  <c r="C22" i="4"/>
  <c r="C21" i="4"/>
  <c r="C20" i="4"/>
  <c r="C18" i="4"/>
  <c r="H23" i="2"/>
  <c r="H24" i="2" s="1"/>
  <c r="G23" i="2"/>
  <c r="G24" i="2" s="1"/>
  <c r="F23" i="2"/>
  <c r="F24" i="2" s="1"/>
  <c r="E23" i="2"/>
  <c r="E24" i="2" s="1"/>
  <c r="D23" i="2"/>
  <c r="D24" i="2" s="1"/>
  <c r="B5" i="2" s="1"/>
  <c r="H23" i="1"/>
  <c r="H24" i="1" s="1"/>
  <c r="G23" i="1"/>
  <c r="G24" i="1" s="1"/>
  <c r="F23" i="1"/>
  <c r="F24" i="1" s="1"/>
  <c r="E23" i="1"/>
  <c r="E24" i="1" s="1"/>
  <c r="D23" i="1"/>
  <c r="B2" i="1" s="1"/>
  <c r="B3" i="1" s="1"/>
  <c r="D24" i="1" l="1"/>
</calcChain>
</file>

<file path=xl/sharedStrings.xml><?xml version="1.0" encoding="utf-8"?>
<sst xmlns="http://schemas.openxmlformats.org/spreadsheetml/2006/main" count="175" uniqueCount="55">
  <si>
    <t>Adjusting Factor</t>
  </si>
  <si>
    <t xml:space="preserve">NON-POINT SOURCE POLLUTANTS FOR HARRIS COUNTY </t>
  </si>
  <si>
    <t xml:space="preserve">Year </t>
  </si>
  <si>
    <t>Date</t>
  </si>
  <si>
    <t>Addicks Reservoir</t>
  </si>
  <si>
    <t>Brays Bayou</t>
  </si>
  <si>
    <t>Buffalo Bayou</t>
  </si>
  <si>
    <t>SCENARIO 1</t>
  </si>
  <si>
    <t>CONCENTRATIONS</t>
  </si>
  <si>
    <t>Greens Bayou</t>
  </si>
  <si>
    <t>Area (sq miles)</t>
  </si>
  <si>
    <t>Runoff Volume (thousand acre-ft)</t>
  </si>
  <si>
    <t>Total Suspended Solids (mg/l)</t>
  </si>
  <si>
    <t>Total Nitrogen (mg/l)</t>
  </si>
  <si>
    <t>Total Phosphorous (mg/l)</t>
  </si>
  <si>
    <t>Biochemical Oxygen Demand (mg/l)</t>
  </si>
  <si>
    <t>Fecal Coliforms (col/100 ml)</t>
  </si>
  <si>
    <t>Dissolved Copper (micrograms/l)</t>
  </si>
  <si>
    <t>Oil and Grease (mg/l)</t>
  </si>
  <si>
    <t>Pesticides (microgram/l)</t>
  </si>
  <si>
    <t>White Oak Bayou</t>
  </si>
  <si>
    <t>OVERALL YEARLY AVERAGE</t>
  </si>
  <si>
    <t>OVERALL AVERAGE</t>
  </si>
  <si>
    <t>OVERALL DAILY AVERAGE</t>
  </si>
  <si>
    <t>LOADS</t>
  </si>
  <si>
    <t>Total Suspended Solids (million kg)</t>
  </si>
  <si>
    <t>Total Nitrogen (thousand kg)</t>
  </si>
  <si>
    <t>Total Phosphorous (thousand kg)</t>
  </si>
  <si>
    <t>Biochemical Oxygen Demand (million kg)</t>
  </si>
  <si>
    <t>Fecal Coliforms (xE15 col)</t>
  </si>
  <si>
    <t>Dissolved Copper (kg)</t>
  </si>
  <si>
    <t>Oil and Grease (million kg)</t>
  </si>
  <si>
    <t>Pesticides (kg)</t>
  </si>
  <si>
    <t>SCENARIO 2</t>
  </si>
  <si>
    <t>Biochemical Oxygen Demand (thousand kg)</t>
  </si>
  <si>
    <t>Oil and Grease (thousand kg)</t>
  </si>
  <si>
    <t>UNADJUSTED AVERAGE</t>
  </si>
  <si>
    <t>ADJUSTED AVERAGE</t>
  </si>
  <si>
    <t>Runoff Volume (liters)</t>
  </si>
  <si>
    <t>Runoff Volume (gallons)</t>
  </si>
  <si>
    <t>Total Suspended Solids (mg)</t>
  </si>
  <si>
    <t>Total Nitrogen (mg)</t>
  </si>
  <si>
    <t>Total Phosphrous (mg)</t>
  </si>
  <si>
    <t>Biochemical Oxygen Demand (mg)</t>
  </si>
  <si>
    <t>Dissolved Copper (micrograms)</t>
  </si>
  <si>
    <t>Oil and Grease (mg)</t>
  </si>
  <si>
    <t>Pesticides (microgram)</t>
  </si>
  <si>
    <t>AVERAGE YEARLY RAINFALL</t>
  </si>
  <si>
    <t>AVERAGE DAILY RAINFALL</t>
  </si>
  <si>
    <t>Pesticides (micrograms/l)</t>
  </si>
  <si>
    <t>Total Phosphorous (mg)</t>
  </si>
  <si>
    <t>Pesticides (micrograms)</t>
  </si>
  <si>
    <t>LOADS PER YEAR</t>
  </si>
  <si>
    <t>LOADS PER DAY</t>
  </si>
  <si>
    <t>Runoff Volume (acre-ft)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</si>
</sst>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FF0000"/>
      <name val="Arial"/>
    </font>
    <font>
      <b/>
      <sz val="10"/>
      <color rgb="FF9900FF"/>
      <name val="Arial"/>
    </font>
    <font>
      <b/>
      <sz val="10"/>
      <color rgb="FFFF9900"/>
      <name val="Arial"/>
    </font>
    <font>
      <b/>
      <i/>
      <u/>
      <sz val="10"/>
      <name val="Arial"/>
    </font>
    <font>
      <b/>
      <sz val="10"/>
      <color rgb="FF00FF00"/>
      <name val="Arial"/>
    </font>
    <font>
      <sz val="10"/>
      <color rgb="FFFF0000"/>
      <name val="Arial"/>
    </font>
    <font>
      <b/>
      <sz val="10"/>
      <color rgb="FFFFD966"/>
      <name val="Arial"/>
    </font>
    <font>
      <sz val="10"/>
      <color rgb="FFFF0000"/>
      <name val="Arial"/>
    </font>
    <font>
      <sz val="10"/>
      <color rgb="FF9900FF"/>
      <name val="Arial"/>
    </font>
    <font>
      <sz val="10"/>
      <color rgb="FF9900FF"/>
      <name val="Arial"/>
    </font>
    <font>
      <sz val="10"/>
      <color rgb="FFFF9900"/>
      <name val="Arial"/>
    </font>
    <font>
      <b/>
      <i/>
      <sz val="10"/>
      <name val="Arial"/>
    </font>
    <font>
      <sz val="10"/>
      <color rgb="FFFF9900"/>
      <name val="Arial"/>
    </font>
    <font>
      <sz val="10"/>
      <color rgb="FF00FF00"/>
      <name val="Arial"/>
    </font>
    <font>
      <sz val="10"/>
      <color rgb="FFFFD966"/>
      <name val="Arial"/>
    </font>
    <font>
      <sz val="10"/>
      <color rgb="FF0000FF"/>
      <name val="Arial"/>
    </font>
    <font>
      <sz val="11"/>
      <color rgb="FF000000"/>
      <name val="Calibri"/>
    </font>
    <font>
      <sz val="10"/>
      <color rgb="FF9900FF"/>
      <name val="Arial"/>
    </font>
    <font>
      <sz val="10"/>
      <color rgb="FF9900FF"/>
      <name val="Arial"/>
      <family val="2"/>
    </font>
    <font>
      <sz val="10"/>
      <color rgb="FFFF9900"/>
      <name val="Arial"/>
      <family val="2"/>
    </font>
    <font>
      <sz val="10"/>
      <color rgb="FF00FF00"/>
      <name val="Arial"/>
      <family val="2"/>
    </font>
    <font>
      <sz val="10"/>
      <color rgb="FFFFD96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14" fontId="1" fillId="0" borderId="0" xfId="0" applyNumberFormat="1" applyFont="1" applyAlignment="1"/>
    <xf numFmtId="3" fontId="8" fillId="0" borderId="0" xfId="0" applyNumberFormat="1" applyFont="1" applyAlignment="1"/>
    <xf numFmtId="164" fontId="8" fillId="0" borderId="0" xfId="0" applyNumberFormat="1" applyFont="1" applyAlignment="1"/>
    <xf numFmtId="4" fontId="8" fillId="0" borderId="0" xfId="0" applyNumberFormat="1" applyFont="1" applyAlignment="1"/>
    <xf numFmtId="0" fontId="11" fillId="0" borderId="0" xfId="0" applyFont="1" applyAlignment="1"/>
    <xf numFmtId="0" fontId="12" fillId="0" borderId="0" xfId="0" applyFont="1" applyAlignment="1"/>
    <xf numFmtId="3" fontId="11" fillId="0" borderId="0" xfId="0" applyNumberFormat="1" applyFont="1" applyAlignment="1"/>
    <xf numFmtId="164" fontId="11" fillId="0" borderId="0" xfId="0" applyNumberFormat="1" applyFont="1" applyAlignment="1"/>
    <xf numFmtId="4" fontId="11" fillId="0" borderId="0" xfId="0" applyNumberFormat="1" applyFont="1" applyAlignment="1"/>
    <xf numFmtId="0" fontId="1" fillId="0" borderId="0" xfId="0" applyFont="1" applyAlignment="1"/>
    <xf numFmtId="0" fontId="13" fillId="0" borderId="0" xfId="0" applyFont="1" applyAlignment="1"/>
    <xf numFmtId="0" fontId="14" fillId="2" borderId="1" xfId="0" applyFont="1" applyFill="1" applyBorder="1" applyAlignment="1"/>
    <xf numFmtId="0" fontId="15" fillId="0" borderId="0" xfId="0" applyFont="1" applyAlignment="1"/>
    <xf numFmtId="3" fontId="13" fillId="0" borderId="0" xfId="0" applyNumberFormat="1" applyFont="1" applyAlignment="1"/>
    <xf numFmtId="164" fontId="13" fillId="0" borderId="0" xfId="0" applyNumberFormat="1" applyFont="1" applyAlignment="1"/>
    <xf numFmtId="4" fontId="13" fillId="0" borderId="0" xfId="0" applyNumberFormat="1" applyFont="1" applyAlignment="1"/>
    <xf numFmtId="0" fontId="16" fillId="0" borderId="0" xfId="0" applyFont="1" applyAlignment="1"/>
    <xf numFmtId="0" fontId="17" fillId="0" borderId="0" xfId="0" applyFont="1"/>
    <xf numFmtId="1" fontId="16" fillId="0" borderId="0" xfId="0" applyNumberFormat="1" applyFont="1" applyAlignment="1"/>
    <xf numFmtId="2" fontId="13" fillId="0" borderId="0" xfId="0" applyNumberFormat="1" applyFont="1" applyAlignment="1"/>
    <xf numFmtId="165" fontId="16" fillId="0" borderId="0" xfId="0" applyNumberFormat="1" applyFont="1" applyAlignment="1"/>
    <xf numFmtId="3" fontId="16" fillId="0" borderId="0" xfId="0" applyNumberFormat="1" applyFont="1" applyAlignment="1"/>
    <xf numFmtId="4" fontId="16" fillId="0" borderId="0" xfId="0" applyNumberFormat="1" applyFont="1" applyAlignment="1"/>
    <xf numFmtId="2" fontId="1" fillId="2" borderId="1" xfId="0" applyNumberFormat="1" applyFont="1" applyFill="1" applyBorder="1"/>
    <xf numFmtId="0" fontId="17" fillId="0" borderId="0" xfId="0" applyFont="1" applyAlignment="1"/>
    <xf numFmtId="3" fontId="17" fillId="0" borderId="0" xfId="0" applyNumberFormat="1" applyFont="1" applyAlignment="1"/>
    <xf numFmtId="4" fontId="17" fillId="0" borderId="0" xfId="0" applyNumberFormat="1" applyFont="1" applyAlignment="1"/>
    <xf numFmtId="2" fontId="11" fillId="0" borderId="0" xfId="0" applyNumberFormat="1" applyFont="1" applyAlignment="1"/>
    <xf numFmtId="2" fontId="1" fillId="0" borderId="0" xfId="0" applyNumberFormat="1" applyFont="1"/>
    <xf numFmtId="2" fontId="16" fillId="0" borderId="0" xfId="0" applyNumberFormat="1" applyFont="1" applyAlignment="1"/>
    <xf numFmtId="2" fontId="8" fillId="0" borderId="0" xfId="0" applyNumberFormat="1" applyFont="1" applyAlignment="1"/>
    <xf numFmtId="2" fontId="17" fillId="0" borderId="0" xfId="0" applyNumberFormat="1" applyFont="1" applyAlignment="1"/>
    <xf numFmtId="0" fontId="18" fillId="0" borderId="0" xfId="0" applyFont="1" applyAlignment="1"/>
    <xf numFmtId="0" fontId="19" fillId="0" borderId="0" xfId="0" applyFont="1" applyAlignment="1"/>
    <xf numFmtId="0" fontId="14" fillId="3" borderId="1" xfId="0" applyFont="1" applyFill="1" applyBorder="1" applyAlignment="1"/>
    <xf numFmtId="2" fontId="1" fillId="0" borderId="1" xfId="0" applyNumberFormat="1" applyFont="1" applyBorder="1"/>
    <xf numFmtId="14" fontId="1" fillId="0" borderId="0" xfId="0" applyNumberFormat="1" applyFont="1"/>
    <xf numFmtId="11" fontId="8" fillId="0" borderId="0" xfId="0" applyNumberFormat="1" applyFont="1" applyAlignment="1"/>
    <xf numFmtId="4" fontId="1" fillId="0" borderId="0" xfId="0" applyNumberFormat="1" applyFont="1"/>
    <xf numFmtId="11" fontId="11" fillId="0" borderId="0" xfId="0" applyNumberFormat="1" applyFont="1" applyAlignment="1"/>
    <xf numFmtId="11" fontId="13" fillId="0" borderId="0" xfId="0" applyNumberFormat="1" applyFont="1" applyAlignment="1"/>
    <xf numFmtId="11" fontId="16" fillId="0" borderId="0" xfId="0" applyNumberFormat="1" applyFont="1" applyAlignment="1"/>
    <xf numFmtId="11" fontId="17" fillId="0" borderId="0" xfId="0" applyNumberFormat="1" applyFont="1" applyAlignment="1"/>
    <xf numFmtId="3" fontId="1" fillId="0" borderId="0" xfId="0" applyNumberFormat="1" applyFont="1" applyAlignment="1"/>
    <xf numFmtId="2" fontId="8" fillId="0" borderId="1" xfId="0" applyNumberFormat="1" applyFont="1" applyBorder="1"/>
    <xf numFmtId="2" fontId="20" fillId="4" borderId="1" xfId="0" applyNumberFormat="1" applyFont="1" applyFill="1" applyBorder="1"/>
    <xf numFmtId="2" fontId="13" fillId="0" borderId="1" xfId="0" applyNumberFormat="1" applyFont="1" applyBorder="1"/>
    <xf numFmtId="2" fontId="16" fillId="0" borderId="1" xfId="0" applyNumberFormat="1" applyFont="1" applyBorder="1"/>
    <xf numFmtId="2" fontId="17" fillId="0" borderId="1" xfId="0" applyNumberFormat="1" applyFont="1" applyBorder="1"/>
    <xf numFmtId="2" fontId="11" fillId="0" borderId="1" xfId="0" applyNumberFormat="1" applyFont="1" applyBorder="1"/>
    <xf numFmtId="165" fontId="11" fillId="0" borderId="0" xfId="0" applyNumberFormat="1" applyFont="1" applyAlignment="1"/>
    <xf numFmtId="1" fontId="17" fillId="0" borderId="0" xfId="0" applyNumberFormat="1" applyFont="1" applyAlignment="1"/>
    <xf numFmtId="1" fontId="8" fillId="0" borderId="0" xfId="0" applyNumberFormat="1" applyFont="1" applyAlignment="1"/>
    <xf numFmtId="1" fontId="13" fillId="0" borderId="0" xfId="0" applyNumberFormat="1" applyFont="1" applyAlignment="1"/>
    <xf numFmtId="3" fontId="21" fillId="0" borderId="0" xfId="0" applyNumberFormat="1" applyFont="1" applyAlignment="1"/>
    <xf numFmtId="11" fontId="21" fillId="0" borderId="0" xfId="0" applyNumberFormat="1" applyFont="1" applyAlignment="1"/>
    <xf numFmtId="3" fontId="22" fillId="0" borderId="0" xfId="0" applyNumberFormat="1" applyFont="1" applyAlignment="1"/>
    <xf numFmtId="11" fontId="22" fillId="0" borderId="0" xfId="0" applyNumberFormat="1" applyFont="1" applyAlignment="1"/>
    <xf numFmtId="3" fontId="23" fillId="0" borderId="0" xfId="0" applyNumberFormat="1" applyFont="1" applyAlignment="1"/>
    <xf numFmtId="11" fontId="23" fillId="0" borderId="0" xfId="0" applyNumberFormat="1" applyFont="1" applyAlignment="1"/>
    <xf numFmtId="3" fontId="24" fillId="0" borderId="0" xfId="0" applyNumberFormat="1" applyFont="1" applyAlignment="1"/>
    <xf numFmtId="11" fontId="24" fillId="0" borderId="0" xfId="0" applyNumberFormat="1" applyFont="1" applyAlignment="1"/>
    <xf numFmtId="0" fontId="25" fillId="0" borderId="0" xfId="0" applyFont="1" applyAlignment="1"/>
    <xf numFmtId="0" fontId="26" fillId="0" borderId="0" xfId="0" applyFont="1" applyAlignment="1"/>
  </cellXfs>
  <cellStyles count="1">
    <cellStyle name="Normal" xfId="0" builtinId="0"/>
  </cellStyles>
  <dxfs count="1">
    <dxf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D966"/>
      <color rgb="FFFFFF99"/>
      <color rgb="FFFFFF66"/>
      <color rgb="FF00FF00"/>
      <color rgb="FFFF9900"/>
      <color rgb="FFFF6600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17" sqref="J17"/>
    </sheetView>
  </sheetViews>
  <sheetFormatPr defaultColWidth="14.42578125" defaultRowHeight="15.75" customHeight="1" x14ac:dyDescent="0.2"/>
  <cols>
    <col min="1" max="1" width="27.28515625" customWidth="1"/>
    <col min="3" max="3" width="27.42578125" customWidth="1"/>
    <col min="4" max="4" width="17.7109375" customWidth="1"/>
    <col min="5" max="5" width="13.140625" customWidth="1"/>
    <col min="6" max="6" width="14.85546875" customWidth="1"/>
    <col min="7" max="7" width="15" customWidth="1"/>
    <col min="8" max="8" width="17.140625" customWidth="1"/>
    <col min="9" max="10" width="36.7109375" customWidth="1"/>
  </cols>
  <sheetData>
    <row r="1" spans="1:11" ht="15.75" customHeight="1" x14ac:dyDescent="0.2">
      <c r="C1" s="3" t="s">
        <v>2</v>
      </c>
      <c r="D1" s="4" t="s">
        <v>4</v>
      </c>
      <c r="E1" s="5" t="s">
        <v>5</v>
      </c>
      <c r="F1" s="7" t="s">
        <v>6</v>
      </c>
      <c r="G1" s="9" t="s">
        <v>9</v>
      </c>
      <c r="H1" s="11" t="s">
        <v>20</v>
      </c>
    </row>
    <row r="2" spans="1:11" ht="15.75" customHeight="1" x14ac:dyDescent="0.2">
      <c r="A2" s="24" t="s">
        <v>21</v>
      </c>
      <c r="B2" s="36">
        <f>AVERAGE(D23,H23,G23,F23,E23)</f>
        <v>48.804546365914788</v>
      </c>
      <c r="C2" s="22">
        <v>1996</v>
      </c>
      <c r="D2" s="10"/>
      <c r="E2" s="17">
        <v>31.74</v>
      </c>
      <c r="F2" s="23">
        <v>38.43</v>
      </c>
      <c r="G2" s="29">
        <v>36.15</v>
      </c>
      <c r="H2" s="30"/>
      <c r="K2" s="22"/>
    </row>
    <row r="3" spans="1:11" ht="15.75" customHeight="1" x14ac:dyDescent="0.2">
      <c r="A3" s="24" t="s">
        <v>23</v>
      </c>
      <c r="B3" s="36">
        <f>B2/365</f>
        <v>0.13371108593401312</v>
      </c>
      <c r="C3" s="22">
        <v>1997</v>
      </c>
      <c r="D3" s="10"/>
      <c r="E3" s="17">
        <v>47.42</v>
      </c>
      <c r="F3" s="23">
        <v>75.819999999999993</v>
      </c>
      <c r="G3" s="29">
        <v>68.84</v>
      </c>
      <c r="H3" s="30"/>
    </row>
    <row r="4" spans="1:11" ht="15.75" customHeight="1" x14ac:dyDescent="0.2">
      <c r="A4" s="22"/>
      <c r="C4" s="22">
        <v>1998</v>
      </c>
      <c r="D4" s="10"/>
      <c r="E4" s="17">
        <v>30.17</v>
      </c>
      <c r="F4" s="23">
        <v>63.74</v>
      </c>
      <c r="G4" s="29">
        <v>33.42</v>
      </c>
      <c r="H4" s="30"/>
    </row>
    <row r="5" spans="1:11" ht="15.75" customHeight="1" x14ac:dyDescent="0.2">
      <c r="C5" s="22">
        <v>1999</v>
      </c>
      <c r="D5" s="10"/>
      <c r="E5" s="40">
        <v>30.39</v>
      </c>
      <c r="F5" s="32">
        <v>38.58</v>
      </c>
      <c r="G5" s="42">
        <v>28.67</v>
      </c>
      <c r="H5" s="30"/>
      <c r="K5" s="22"/>
    </row>
    <row r="6" spans="1:11" ht="15.75" customHeight="1" x14ac:dyDescent="0.2">
      <c r="A6" s="22"/>
      <c r="C6" s="22">
        <v>2000</v>
      </c>
      <c r="D6" s="10">
        <v>56.42</v>
      </c>
      <c r="E6" s="17">
        <v>65.05</v>
      </c>
      <c r="F6" s="23">
        <v>44.55</v>
      </c>
      <c r="G6" s="29">
        <v>35.21</v>
      </c>
      <c r="H6" s="30"/>
      <c r="K6" s="22"/>
    </row>
    <row r="7" spans="1:11" ht="15.75" customHeight="1" x14ac:dyDescent="0.2">
      <c r="A7" s="22"/>
      <c r="C7" s="22">
        <v>2001</v>
      </c>
      <c r="D7" s="10">
        <v>64.709999999999994</v>
      </c>
      <c r="E7" s="17">
        <v>68.430000000000007</v>
      </c>
      <c r="F7" s="23">
        <v>63.55</v>
      </c>
      <c r="G7" s="29">
        <v>52.71</v>
      </c>
      <c r="H7" s="44">
        <v>56.2</v>
      </c>
    </row>
    <row r="8" spans="1:11" ht="15.75" customHeight="1" x14ac:dyDescent="0.2">
      <c r="C8" s="22">
        <v>2002</v>
      </c>
      <c r="D8" s="10">
        <v>51.55</v>
      </c>
      <c r="E8" s="17">
        <v>48.69</v>
      </c>
      <c r="F8" s="23">
        <v>58.44</v>
      </c>
      <c r="G8" s="29">
        <v>44.46</v>
      </c>
      <c r="H8" s="37">
        <v>52.54</v>
      </c>
    </row>
    <row r="9" spans="1:11" ht="15.75" customHeight="1" x14ac:dyDescent="0.2">
      <c r="A9" s="22"/>
      <c r="C9" s="22">
        <v>2003</v>
      </c>
      <c r="D9" s="10">
        <v>46.72</v>
      </c>
      <c r="E9" s="40">
        <v>53.23</v>
      </c>
      <c r="F9" s="32">
        <v>47.32</v>
      </c>
      <c r="G9" s="42">
        <v>37</v>
      </c>
      <c r="H9" s="37">
        <v>47.31</v>
      </c>
    </row>
    <row r="10" spans="1:11" ht="15.75" customHeight="1" x14ac:dyDescent="0.2">
      <c r="A10" s="22"/>
      <c r="C10" s="22">
        <v>2004</v>
      </c>
      <c r="D10" s="10">
        <v>59.12</v>
      </c>
      <c r="E10" s="40">
        <v>31.2</v>
      </c>
      <c r="F10" s="32">
        <v>74.47</v>
      </c>
      <c r="G10" s="42">
        <v>50.04</v>
      </c>
      <c r="H10" s="44">
        <v>65.7</v>
      </c>
    </row>
    <row r="11" spans="1:11" ht="15.75" customHeight="1" x14ac:dyDescent="0.2">
      <c r="C11" s="22">
        <v>2005</v>
      </c>
      <c r="D11" s="43">
        <v>28.64</v>
      </c>
      <c r="E11" s="17">
        <v>36.76</v>
      </c>
      <c r="F11" s="23">
        <v>49.91</v>
      </c>
      <c r="G11" s="29">
        <v>40.630000000000003</v>
      </c>
      <c r="H11" s="37">
        <v>45.32</v>
      </c>
    </row>
    <row r="12" spans="1:11" ht="15.75" customHeight="1" x14ac:dyDescent="0.2">
      <c r="A12" s="22"/>
      <c r="C12" s="22">
        <v>2006</v>
      </c>
      <c r="D12" s="10">
        <v>45.03</v>
      </c>
      <c r="E12" s="17">
        <v>47.27</v>
      </c>
      <c r="F12" s="23">
        <v>51.87</v>
      </c>
      <c r="G12" s="29">
        <v>49.95</v>
      </c>
      <c r="H12" s="44">
        <v>58</v>
      </c>
    </row>
    <row r="13" spans="1:11" ht="15.75" customHeight="1" x14ac:dyDescent="0.2">
      <c r="A13" s="22"/>
      <c r="C13" s="22">
        <v>2007</v>
      </c>
      <c r="D13" s="43">
        <v>49.2</v>
      </c>
      <c r="E13" s="17">
        <v>60.32</v>
      </c>
      <c r="F13" s="23">
        <v>91.56</v>
      </c>
      <c r="G13" s="29">
        <v>61.38</v>
      </c>
      <c r="H13" s="37">
        <v>73.63</v>
      </c>
    </row>
    <row r="14" spans="1:11" ht="15.75" customHeight="1" x14ac:dyDescent="0.2">
      <c r="C14" s="22">
        <v>2008</v>
      </c>
      <c r="D14" s="10">
        <v>29.02</v>
      </c>
      <c r="E14" s="17">
        <v>45.56</v>
      </c>
      <c r="F14" s="23">
        <v>53.96</v>
      </c>
      <c r="G14" s="29">
        <v>35.08</v>
      </c>
      <c r="H14" s="37">
        <v>53.51</v>
      </c>
    </row>
    <row r="15" spans="1:11" ht="15.75" customHeight="1" x14ac:dyDescent="0.2">
      <c r="A15" s="22"/>
      <c r="C15" s="22">
        <v>2009</v>
      </c>
      <c r="D15" s="10">
        <v>41.39</v>
      </c>
      <c r="E15" s="17">
        <v>41.77</v>
      </c>
      <c r="F15" s="23">
        <v>52.35</v>
      </c>
      <c r="G15" s="29">
        <v>42.54</v>
      </c>
      <c r="H15" s="37">
        <v>34.409999999999997</v>
      </c>
    </row>
    <row r="16" spans="1:11" ht="15.75" customHeight="1" x14ac:dyDescent="0.2">
      <c r="A16" s="22"/>
      <c r="C16" s="22">
        <v>2010</v>
      </c>
      <c r="D16" s="10">
        <v>43.11</v>
      </c>
      <c r="E16" s="17">
        <v>48.75</v>
      </c>
      <c r="F16" s="23">
        <v>43.02</v>
      </c>
      <c r="G16" s="29">
        <v>45.82</v>
      </c>
      <c r="H16" s="37">
        <v>41.88</v>
      </c>
    </row>
    <row r="17" spans="1:11" ht="15.75" customHeight="1" x14ac:dyDescent="0.2">
      <c r="C17" s="22">
        <v>2011</v>
      </c>
      <c r="D17" s="43">
        <v>15.4</v>
      </c>
      <c r="E17" s="17">
        <v>21.08</v>
      </c>
      <c r="F17" s="23">
        <v>25.24</v>
      </c>
      <c r="G17" s="29">
        <v>22.52</v>
      </c>
      <c r="H17" s="37">
        <v>25.32</v>
      </c>
    </row>
    <row r="18" spans="1:11" ht="15.75" customHeight="1" x14ac:dyDescent="0.2">
      <c r="C18" s="22">
        <v>2012</v>
      </c>
      <c r="D18" s="10">
        <v>53.16</v>
      </c>
      <c r="E18" s="17">
        <v>49.08</v>
      </c>
      <c r="F18" s="32">
        <v>53</v>
      </c>
      <c r="G18" s="29">
        <v>46.92</v>
      </c>
      <c r="H18" s="44">
        <v>49.4</v>
      </c>
    </row>
    <row r="19" spans="1:11" ht="15.75" customHeight="1" x14ac:dyDescent="0.2">
      <c r="C19" s="22">
        <v>2013</v>
      </c>
      <c r="D19" s="43">
        <v>39.200000000000003</v>
      </c>
      <c r="E19" s="17">
        <v>42.56</v>
      </c>
      <c r="F19" s="32">
        <v>39</v>
      </c>
      <c r="G19" s="29">
        <v>36.68</v>
      </c>
      <c r="H19" s="44">
        <v>39.799999999999997</v>
      </c>
    </row>
    <row r="20" spans="1:11" ht="15.75" customHeight="1" x14ac:dyDescent="0.2">
      <c r="C20" s="22">
        <v>2014</v>
      </c>
      <c r="D20" s="43">
        <v>42</v>
      </c>
      <c r="E20" s="17">
        <v>47.48</v>
      </c>
      <c r="F20" s="32">
        <v>48.6</v>
      </c>
      <c r="G20" s="29">
        <v>48.52</v>
      </c>
      <c r="H20" s="44">
        <v>48.2</v>
      </c>
    </row>
    <row r="21" spans="1:11" ht="15.75" customHeight="1" x14ac:dyDescent="0.2">
      <c r="C21" s="22">
        <v>2015</v>
      </c>
      <c r="D21" s="10">
        <v>59.24</v>
      </c>
      <c r="E21" s="17">
        <v>81.48</v>
      </c>
      <c r="F21" s="32">
        <v>73.2</v>
      </c>
      <c r="G21" s="42">
        <v>68.8</v>
      </c>
      <c r="H21" s="37">
        <v>73.760000000000005</v>
      </c>
    </row>
    <row r="22" spans="1:11" ht="15.75" customHeight="1" x14ac:dyDescent="0.2">
      <c r="C22" s="22">
        <v>2016</v>
      </c>
      <c r="D22" s="43">
        <v>54.2</v>
      </c>
      <c r="E22" s="17">
        <v>52.76</v>
      </c>
      <c r="F22" s="23">
        <v>64.239999999999995</v>
      </c>
      <c r="G22" s="29">
        <v>58.48</v>
      </c>
      <c r="H22" s="37">
        <v>61.48</v>
      </c>
      <c r="K22" s="22"/>
    </row>
    <row r="23" spans="1:11" ht="15.75" customHeight="1" x14ac:dyDescent="0.2">
      <c r="C23" s="47" t="s">
        <v>47</v>
      </c>
      <c r="D23" s="57">
        <f>(SUM(D2:D22)-MAX(D2:D22)-MIN(D6:D22))/(COUNTIF(D2:D22, "&gt;=0")-2)</f>
        <v>46.533333333333324</v>
      </c>
      <c r="E23" s="58">
        <f t="shared" ref="E23:G23" si="0">(SUM(E2:E22)-MAX(E2:E22)-MIN(E2:E22))/(COUNTIF(E2:E22, "&gt;=0")-2)</f>
        <v>46.243684210526318</v>
      </c>
      <c r="F23" s="59">
        <f t="shared" si="0"/>
        <v>54.423684210526325</v>
      </c>
      <c r="G23" s="60">
        <f t="shared" si="0"/>
        <v>44.866315789473681</v>
      </c>
      <c r="H23" s="61">
        <f>(SUM(H7:H22)-MAX(H7:H22)-MIN(H7:H22))/(COUNTIF(H2:H22, "&gt;=0")-2)</f>
        <v>51.955714285714286</v>
      </c>
    </row>
    <row r="24" spans="1:11" ht="12.75" x14ac:dyDescent="0.2">
      <c r="C24" s="47" t="s">
        <v>48</v>
      </c>
      <c r="D24" s="57">
        <f t="shared" ref="D24:H24" si="1">D23/365</f>
        <v>0.12748858447488581</v>
      </c>
      <c r="E24" s="62">
        <f t="shared" si="1"/>
        <v>0.12669502523431869</v>
      </c>
      <c r="F24" s="59">
        <f t="shared" si="1"/>
        <v>0.14910598413842829</v>
      </c>
      <c r="G24" s="60">
        <f t="shared" si="1"/>
        <v>0.12292141312184571</v>
      </c>
      <c r="H24" s="61">
        <f t="shared" si="1"/>
        <v>0.14234442270058709</v>
      </c>
    </row>
    <row r="25" spans="1:11" ht="12.75" x14ac:dyDescent="0.2">
      <c r="A25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defaultColWidth="14.42578125" defaultRowHeight="15.75" customHeight="1" x14ac:dyDescent="0.2"/>
  <cols>
    <col min="1" max="1" width="19.85546875" customWidth="1"/>
    <col min="3" max="3" width="22.85546875" customWidth="1"/>
    <col min="4" max="4" width="17.28515625" customWidth="1"/>
    <col min="5" max="5" width="12.42578125" customWidth="1"/>
    <col min="6" max="7" width="13.5703125" customWidth="1"/>
    <col min="8" max="8" width="16.42578125" customWidth="1"/>
    <col min="9" max="11" width="36" customWidth="1"/>
  </cols>
  <sheetData>
    <row r="1" spans="1:14" ht="15.75" customHeight="1" x14ac:dyDescent="0.2">
      <c r="A1" s="1" t="s">
        <v>0</v>
      </c>
      <c r="B1" s="2">
        <v>0.9202453988</v>
      </c>
      <c r="C1" s="3" t="s">
        <v>3</v>
      </c>
      <c r="D1" s="4" t="s">
        <v>4</v>
      </c>
      <c r="E1" s="5" t="s">
        <v>5</v>
      </c>
      <c r="F1" s="7" t="s">
        <v>6</v>
      </c>
      <c r="G1" s="9" t="s">
        <v>9</v>
      </c>
      <c r="H1" s="11" t="s">
        <v>20</v>
      </c>
      <c r="L1" s="13"/>
      <c r="N1" s="22"/>
    </row>
    <row r="2" spans="1:14" ht="15.75" customHeight="1" x14ac:dyDescent="0.2">
      <c r="C2" s="13">
        <v>35327</v>
      </c>
      <c r="D2" s="10"/>
      <c r="E2" s="17">
        <v>3.44</v>
      </c>
      <c r="F2" s="23">
        <v>2.3199999999999998</v>
      </c>
      <c r="G2" s="29">
        <v>1.92</v>
      </c>
      <c r="H2" s="30"/>
      <c r="M2" s="22"/>
      <c r="N2" s="22"/>
    </row>
    <row r="3" spans="1:14" ht="15.75" customHeight="1" x14ac:dyDescent="0.2">
      <c r="A3" s="22"/>
      <c r="C3" s="13">
        <v>35696</v>
      </c>
      <c r="D3" s="10"/>
      <c r="E3" s="17">
        <v>2.3199999999999998</v>
      </c>
      <c r="F3" s="23">
        <v>4.16</v>
      </c>
      <c r="G3" s="29">
        <v>2.48</v>
      </c>
      <c r="H3" s="30"/>
      <c r="M3" s="22"/>
      <c r="N3" s="22"/>
    </row>
    <row r="4" spans="1:14" ht="15.75" customHeight="1" x14ac:dyDescent="0.2">
      <c r="A4" s="22"/>
      <c r="C4" s="13">
        <v>36049</v>
      </c>
      <c r="D4" s="10"/>
      <c r="E4" s="17"/>
      <c r="F4" s="32">
        <v>9.1</v>
      </c>
      <c r="G4" s="29">
        <v>3.48</v>
      </c>
      <c r="H4" s="30"/>
      <c r="M4" s="22"/>
    </row>
    <row r="5" spans="1:14" ht="15.75" customHeight="1" x14ac:dyDescent="0.2">
      <c r="A5" s="6" t="s">
        <v>22</v>
      </c>
      <c r="B5" s="41">
        <f>AVERAGE(D24,H24,G24,B18,F24,E24)</f>
        <v>3.9576720628061985</v>
      </c>
      <c r="C5" s="13">
        <v>36238</v>
      </c>
      <c r="D5" s="10"/>
      <c r="E5" s="40">
        <v>0.75</v>
      </c>
      <c r="F5" s="32">
        <v>5</v>
      </c>
      <c r="G5" s="42">
        <v>1.6</v>
      </c>
      <c r="H5" s="30"/>
      <c r="N5" s="22"/>
    </row>
    <row r="6" spans="1:14" ht="15.75" customHeight="1" x14ac:dyDescent="0.2">
      <c r="A6" s="22"/>
      <c r="C6" s="13">
        <v>36666</v>
      </c>
      <c r="D6" s="43">
        <v>2.2000000000000002</v>
      </c>
      <c r="E6" s="17">
        <v>1.1200000000000001</v>
      </c>
      <c r="F6" s="23">
        <v>1.36</v>
      </c>
      <c r="G6" s="29">
        <v>3.84</v>
      </c>
      <c r="H6" s="30"/>
      <c r="M6" s="22"/>
    </row>
    <row r="7" spans="1:14" ht="15.75" customHeight="1" x14ac:dyDescent="0.2">
      <c r="A7" s="22"/>
      <c r="C7" s="13">
        <v>37051</v>
      </c>
      <c r="D7" s="10">
        <v>2.64</v>
      </c>
      <c r="E7" s="17">
        <v>6.84</v>
      </c>
      <c r="F7" s="23">
        <v>6.09</v>
      </c>
      <c r="G7" s="29">
        <v>7.02</v>
      </c>
      <c r="H7" s="37">
        <v>11.25</v>
      </c>
      <c r="N7" s="22"/>
    </row>
    <row r="8" spans="1:14" ht="15.75" customHeight="1" x14ac:dyDescent="0.2">
      <c r="C8" s="13">
        <v>37354</v>
      </c>
      <c r="D8" s="10">
        <v>3.44</v>
      </c>
      <c r="E8" s="17">
        <v>2.48</v>
      </c>
      <c r="F8" s="32">
        <v>4</v>
      </c>
      <c r="G8" s="29">
        <v>3.52</v>
      </c>
      <c r="H8" s="37">
        <v>3.56</v>
      </c>
      <c r="N8" s="22"/>
    </row>
    <row r="9" spans="1:14" ht="15.75" customHeight="1" x14ac:dyDescent="0.2">
      <c r="A9" s="22"/>
      <c r="C9" s="13">
        <v>37943</v>
      </c>
      <c r="D9" s="10">
        <v>7.76</v>
      </c>
      <c r="E9" s="40">
        <v>3.96</v>
      </c>
      <c r="F9" s="32">
        <v>7.52</v>
      </c>
      <c r="G9" s="42">
        <v>6.52</v>
      </c>
      <c r="H9" s="37">
        <v>6.99</v>
      </c>
      <c r="M9" s="22"/>
      <c r="N9" s="22"/>
    </row>
    <row r="10" spans="1:14" ht="15.75" customHeight="1" x14ac:dyDescent="0.2">
      <c r="A10" s="22"/>
      <c r="C10" s="13">
        <v>38314</v>
      </c>
      <c r="D10" s="10">
        <v>4.16</v>
      </c>
      <c r="E10" s="40">
        <v>1.6</v>
      </c>
      <c r="F10" s="32">
        <v>3.6</v>
      </c>
      <c r="G10" s="42">
        <v>3.2</v>
      </c>
      <c r="H10" s="44">
        <v>4.4000000000000004</v>
      </c>
      <c r="M10" s="22"/>
      <c r="N10" s="22"/>
    </row>
    <row r="11" spans="1:14" ht="15.75" customHeight="1" x14ac:dyDescent="0.2">
      <c r="C11" s="13">
        <v>38701</v>
      </c>
      <c r="D11" s="43">
        <v>3.8</v>
      </c>
      <c r="E11" s="17">
        <v>2.04</v>
      </c>
      <c r="F11" s="23">
        <v>4.91</v>
      </c>
      <c r="G11" s="29">
        <v>4.4800000000000004</v>
      </c>
      <c r="H11" s="37">
        <v>4.68</v>
      </c>
      <c r="M11" s="22"/>
      <c r="N11" s="22"/>
    </row>
    <row r="12" spans="1:14" ht="15.75" customHeight="1" x14ac:dyDescent="0.2">
      <c r="A12" s="22"/>
      <c r="C12" s="13">
        <v>39006</v>
      </c>
      <c r="D12" s="10">
        <v>4.5599999999999996</v>
      </c>
      <c r="E12" s="17">
        <v>5.04</v>
      </c>
      <c r="F12" s="23">
        <v>6.31</v>
      </c>
      <c r="G12" s="29">
        <v>4.25</v>
      </c>
      <c r="H12" s="44">
        <v>5.8</v>
      </c>
    </row>
    <row r="13" spans="1:14" ht="15.75" customHeight="1" x14ac:dyDescent="0.2">
      <c r="A13" s="22"/>
      <c r="C13" s="13">
        <v>39404</v>
      </c>
      <c r="D13" s="10">
        <v>2.08</v>
      </c>
      <c r="E13" s="17">
        <v>2.44</v>
      </c>
      <c r="F13" s="23">
        <v>2.2799999999999998</v>
      </c>
      <c r="G13" s="29">
        <v>2.48</v>
      </c>
      <c r="H13" s="37">
        <v>3.48</v>
      </c>
      <c r="M13" s="22"/>
    </row>
    <row r="14" spans="1:14" ht="15.75" customHeight="1" x14ac:dyDescent="0.2">
      <c r="A14" s="22"/>
      <c r="C14" s="13">
        <v>39704</v>
      </c>
      <c r="D14" s="10">
        <v>2.04</v>
      </c>
      <c r="E14" s="17">
        <v>8.26</v>
      </c>
      <c r="F14" s="23">
        <v>8.07</v>
      </c>
      <c r="G14" s="29">
        <v>7.13</v>
      </c>
      <c r="H14" s="37">
        <v>6.81</v>
      </c>
    </row>
    <row r="15" spans="1:14" ht="15.75" customHeight="1" x14ac:dyDescent="0.2">
      <c r="A15" s="22"/>
      <c r="C15" s="13">
        <v>39931</v>
      </c>
      <c r="D15" s="10">
        <v>5.72</v>
      </c>
      <c r="E15" s="17">
        <v>1.79</v>
      </c>
      <c r="F15" s="23">
        <v>3.16</v>
      </c>
      <c r="G15" s="29">
        <v>1.64</v>
      </c>
      <c r="H15" s="30"/>
    </row>
    <row r="16" spans="1:14" ht="15.75" customHeight="1" x14ac:dyDescent="0.2">
      <c r="A16" s="22"/>
      <c r="C16" s="13">
        <v>40361</v>
      </c>
      <c r="D16" s="10">
        <v>3.97</v>
      </c>
      <c r="E16" s="17">
        <v>4.49</v>
      </c>
      <c r="F16" s="23">
        <v>4.01</v>
      </c>
      <c r="G16" s="29">
        <v>6.19</v>
      </c>
      <c r="H16" s="37">
        <v>4.33</v>
      </c>
      <c r="M16" s="22"/>
      <c r="N16" s="22"/>
    </row>
    <row r="17" spans="1:16" x14ac:dyDescent="0.25">
      <c r="C17" s="13">
        <v>40825</v>
      </c>
      <c r="D17" s="10">
        <v>1.08</v>
      </c>
      <c r="E17" s="17">
        <v>3.52</v>
      </c>
      <c r="F17" s="23">
        <v>3.72</v>
      </c>
      <c r="G17" s="29">
        <v>2.92</v>
      </c>
      <c r="H17" s="37">
        <v>3.64</v>
      </c>
      <c r="M17" s="22"/>
      <c r="N17" s="46"/>
      <c r="O17" s="46"/>
    </row>
    <row r="18" spans="1:16" ht="15.75" customHeight="1" x14ac:dyDescent="0.2">
      <c r="C18" s="13">
        <v>41041</v>
      </c>
      <c r="D18" s="10">
        <v>1.92</v>
      </c>
      <c r="E18" s="17">
        <v>3.32</v>
      </c>
      <c r="F18" s="23">
        <v>1.96</v>
      </c>
      <c r="G18" s="29">
        <v>2.8</v>
      </c>
      <c r="H18" s="37">
        <v>3.16</v>
      </c>
      <c r="M18" s="22"/>
      <c r="N18" s="22"/>
      <c r="P18" s="22"/>
    </row>
    <row r="19" spans="1:16" ht="15.75" customHeight="1" x14ac:dyDescent="0.2">
      <c r="C19" s="13">
        <v>41538</v>
      </c>
      <c r="D19" s="10">
        <v>5.44</v>
      </c>
      <c r="E19" s="17">
        <v>2.16</v>
      </c>
      <c r="F19" s="23">
        <v>5.44</v>
      </c>
      <c r="G19" s="29">
        <v>3.44</v>
      </c>
      <c r="H19" s="37">
        <v>3.68</v>
      </c>
      <c r="N19" s="22"/>
    </row>
    <row r="20" spans="1:16" ht="15.75" customHeight="1" x14ac:dyDescent="0.2">
      <c r="C20" s="13">
        <v>41787</v>
      </c>
      <c r="D20" s="43">
        <v>2.6</v>
      </c>
      <c r="E20" s="17">
        <v>1.84</v>
      </c>
      <c r="F20" s="32">
        <v>2.8</v>
      </c>
      <c r="G20" s="29">
        <v>3.28</v>
      </c>
      <c r="H20" s="37">
        <v>2.64</v>
      </c>
      <c r="N20" s="22"/>
    </row>
    <row r="21" spans="1:16" ht="15.75" customHeight="1" x14ac:dyDescent="0.2">
      <c r="C21" s="13">
        <v>42302</v>
      </c>
      <c r="D21" s="10">
        <v>6.28</v>
      </c>
      <c r="E21" s="17">
        <v>6.68</v>
      </c>
      <c r="F21" s="23">
        <v>7.44</v>
      </c>
      <c r="G21" s="29">
        <v>5.64</v>
      </c>
      <c r="H21" s="37">
        <v>6.32</v>
      </c>
      <c r="N21" s="22"/>
    </row>
    <row r="22" spans="1:16" ht="15.75" customHeight="1" x14ac:dyDescent="0.2">
      <c r="C22" s="13">
        <v>42478</v>
      </c>
      <c r="D22" s="43">
        <v>7.4</v>
      </c>
      <c r="E22" s="17">
        <v>6.48</v>
      </c>
      <c r="F22" s="23">
        <v>7.48</v>
      </c>
      <c r="G22" s="29">
        <v>8.32</v>
      </c>
      <c r="H22" s="44">
        <v>6.2</v>
      </c>
    </row>
    <row r="23" spans="1:16" ht="15.75" customHeight="1" x14ac:dyDescent="0.2">
      <c r="C23" s="47" t="s">
        <v>36</v>
      </c>
      <c r="D23" s="48">
        <f t="shared" ref="D23:H23" si="0">SUM(D2:D22)/COUNTIF(D2:D22, "&gt;=0")</f>
        <v>3.9464705882352944</v>
      </c>
      <c r="E23" s="48">
        <f t="shared" si="0"/>
        <v>3.5285000000000002</v>
      </c>
      <c r="F23" s="48">
        <f t="shared" si="0"/>
        <v>4.796666666666666</v>
      </c>
      <c r="G23" s="48">
        <f t="shared" si="0"/>
        <v>4.1023809523809529</v>
      </c>
      <c r="H23" s="48">
        <f t="shared" si="0"/>
        <v>5.1293333333333324</v>
      </c>
      <c r="L23" s="49"/>
    </row>
    <row r="24" spans="1:16" ht="12.75" x14ac:dyDescent="0.2">
      <c r="A24" s="22"/>
      <c r="C24" s="47" t="s">
        <v>37</v>
      </c>
      <c r="D24" s="48">
        <f>D23*B1</f>
        <v>3.6317214003230589</v>
      </c>
      <c r="E24" s="48">
        <f>E23*B1</f>
        <v>3.2470858896658004</v>
      </c>
      <c r="F24" s="48">
        <f>F23*B1</f>
        <v>4.4141104295773328</v>
      </c>
      <c r="G24" s="48">
        <f>G23*B1</f>
        <v>3.7751971955533339</v>
      </c>
      <c r="H24" s="48">
        <f>H23*B1</f>
        <v>4.7202453989114659</v>
      </c>
      <c r="L24" s="49"/>
    </row>
    <row r="25" spans="1:16" ht="12.75" x14ac:dyDescent="0.2">
      <c r="L25" s="49"/>
    </row>
    <row r="26" spans="1:16" ht="12.75" x14ac:dyDescent="0.2">
      <c r="L26" s="49"/>
    </row>
    <row r="27" spans="1:16" ht="12.75" x14ac:dyDescent="0.2">
      <c r="L27" s="49"/>
    </row>
    <row r="28" spans="1:16" ht="12.75" x14ac:dyDescent="0.2">
      <c r="L28" s="49"/>
    </row>
    <row r="29" spans="1:16" ht="12.75" x14ac:dyDescent="0.2">
      <c r="L29" s="49"/>
    </row>
    <row r="30" spans="1:16" ht="12.75" x14ac:dyDescent="0.2">
      <c r="L30" s="49"/>
    </row>
    <row r="31" spans="1:16" ht="12.75" x14ac:dyDescent="0.2">
      <c r="L31" s="49"/>
    </row>
    <row r="32" spans="1:16" ht="12.75" x14ac:dyDescent="0.2">
      <c r="L32" s="49"/>
    </row>
    <row r="33" spans="12:12" ht="12.75" x14ac:dyDescent="0.2">
      <c r="L33" s="49"/>
    </row>
    <row r="34" spans="12:12" ht="12.75" x14ac:dyDescent="0.2">
      <c r="L34" s="49"/>
    </row>
    <row r="35" spans="12:12" ht="12.75" x14ac:dyDescent="0.2">
      <c r="L35" s="49"/>
    </row>
    <row r="36" spans="12:12" ht="12.75" x14ac:dyDescent="0.2">
      <c r="L36" s="49"/>
    </row>
    <row r="37" spans="12:12" ht="12.75" x14ac:dyDescent="0.2">
      <c r="L37" s="49"/>
    </row>
    <row r="38" spans="12:12" ht="12.75" x14ac:dyDescent="0.2">
      <c r="L38" s="49"/>
    </row>
    <row r="39" spans="12:12" ht="12.75" x14ac:dyDescent="0.2">
      <c r="L39" s="49"/>
    </row>
    <row r="40" spans="12:12" ht="12.75" x14ac:dyDescent="0.2">
      <c r="L40" s="49"/>
    </row>
    <row r="41" spans="12:12" ht="12.75" x14ac:dyDescent="0.2">
      <c r="L41" s="49"/>
    </row>
    <row r="42" spans="12:12" ht="12.75" x14ac:dyDescent="0.2">
      <c r="L42" s="49"/>
    </row>
    <row r="43" spans="12:12" ht="12.75" x14ac:dyDescent="0.2">
      <c r="L43" s="49"/>
    </row>
    <row r="44" spans="12:12" ht="12.75" x14ac:dyDescent="0.2">
      <c r="L44" s="49"/>
    </row>
    <row r="45" spans="12:12" ht="12.75" x14ac:dyDescent="0.2">
      <c r="L45" s="49"/>
    </row>
    <row r="46" spans="12:12" ht="12.75" x14ac:dyDescent="0.2">
      <c r="L46" s="49"/>
    </row>
    <row r="47" spans="12:12" ht="12.75" x14ac:dyDescent="0.2">
      <c r="L47" s="49"/>
    </row>
    <row r="48" spans="12:12" ht="12.75" x14ac:dyDescent="0.2">
      <c r="L48" s="49"/>
    </row>
    <row r="49" spans="12:12" ht="12.75" x14ac:dyDescent="0.2">
      <c r="L49" s="49"/>
    </row>
    <row r="50" spans="12:12" ht="12.75" x14ac:dyDescent="0.2">
      <c r="L50" s="49"/>
    </row>
    <row r="51" spans="12:12" ht="12.75" x14ac:dyDescent="0.2">
      <c r="L51" s="49"/>
    </row>
    <row r="52" spans="12:12" ht="12.75" x14ac:dyDescent="0.2">
      <c r="L52" s="49"/>
    </row>
    <row r="53" spans="12:12" ht="12.75" x14ac:dyDescent="0.2">
      <c r="L53" s="49"/>
    </row>
    <row r="54" spans="12:12" ht="12.75" x14ac:dyDescent="0.2">
      <c r="L54" s="49"/>
    </row>
    <row r="55" spans="12:12" ht="12.75" x14ac:dyDescent="0.2">
      <c r="L55" s="49"/>
    </row>
    <row r="56" spans="12:12" ht="12.75" x14ac:dyDescent="0.2">
      <c r="L56" s="49"/>
    </row>
    <row r="57" spans="12:12" ht="12.75" x14ac:dyDescent="0.2">
      <c r="L57" s="49"/>
    </row>
    <row r="58" spans="12:12" ht="12.75" x14ac:dyDescent="0.2">
      <c r="L58" s="49"/>
    </row>
    <row r="59" spans="12:12" ht="12.75" x14ac:dyDescent="0.2">
      <c r="L59" s="49"/>
    </row>
    <row r="60" spans="12:12" ht="12.75" x14ac:dyDescent="0.2">
      <c r="L60" s="49"/>
    </row>
    <row r="61" spans="12:12" ht="12.75" x14ac:dyDescent="0.2">
      <c r="L61" s="49"/>
    </row>
    <row r="62" spans="12:12" ht="12.75" x14ac:dyDescent="0.2">
      <c r="L62" s="49"/>
    </row>
    <row r="63" spans="12:12" ht="12.75" x14ac:dyDescent="0.2">
      <c r="L63" s="49"/>
    </row>
    <row r="64" spans="12:12" ht="12.75" x14ac:dyDescent="0.2">
      <c r="L64" s="49"/>
    </row>
    <row r="65" spans="12:12" ht="12.75" x14ac:dyDescent="0.2">
      <c r="L65" s="49"/>
    </row>
    <row r="66" spans="12:12" ht="12.75" x14ac:dyDescent="0.2">
      <c r="L66" s="49"/>
    </row>
    <row r="67" spans="12:12" ht="12.75" x14ac:dyDescent="0.2">
      <c r="L67" s="49"/>
    </row>
    <row r="68" spans="12:12" ht="12.75" x14ac:dyDescent="0.2">
      <c r="L68" s="49"/>
    </row>
    <row r="69" spans="12:12" ht="12.75" x14ac:dyDescent="0.2">
      <c r="L69" s="49"/>
    </row>
    <row r="70" spans="12:12" ht="12.75" x14ac:dyDescent="0.2">
      <c r="L70" s="49"/>
    </row>
    <row r="71" spans="12:12" ht="12.75" x14ac:dyDescent="0.2">
      <c r="L71" s="49"/>
    </row>
    <row r="72" spans="12:12" ht="12.75" x14ac:dyDescent="0.2">
      <c r="L72" s="49"/>
    </row>
    <row r="73" spans="12:12" ht="12.75" x14ac:dyDescent="0.2">
      <c r="L73" s="49"/>
    </row>
    <row r="74" spans="12:12" ht="12.75" x14ac:dyDescent="0.2">
      <c r="L74" s="49"/>
    </row>
    <row r="75" spans="12:12" ht="12.75" x14ac:dyDescent="0.2">
      <c r="L75" s="49"/>
    </row>
    <row r="76" spans="12:12" ht="12.75" x14ac:dyDescent="0.2">
      <c r="L76" s="49"/>
    </row>
    <row r="77" spans="12:12" ht="12.75" x14ac:dyDescent="0.2">
      <c r="L77" s="49"/>
    </row>
    <row r="78" spans="12:12" ht="12.75" x14ac:dyDescent="0.2">
      <c r="L78" s="49"/>
    </row>
    <row r="79" spans="12:12" ht="12.75" x14ac:dyDescent="0.2">
      <c r="L79" s="49"/>
    </row>
    <row r="80" spans="12:12" ht="12.75" x14ac:dyDescent="0.2">
      <c r="L80" s="49"/>
    </row>
    <row r="81" spans="12:12" ht="12.75" x14ac:dyDescent="0.2">
      <c r="L81" s="49"/>
    </row>
    <row r="82" spans="12:12" ht="12.75" x14ac:dyDescent="0.2">
      <c r="L82" s="49"/>
    </row>
    <row r="83" spans="12:12" ht="12.75" x14ac:dyDescent="0.2">
      <c r="L83" s="49"/>
    </row>
    <row r="84" spans="12:12" ht="12.75" x14ac:dyDescent="0.2">
      <c r="L84" s="49"/>
    </row>
    <row r="85" spans="12:12" ht="12.75" x14ac:dyDescent="0.2">
      <c r="L85" s="49"/>
    </row>
    <row r="86" spans="12:12" ht="12.75" x14ac:dyDescent="0.2">
      <c r="L86" s="49"/>
    </row>
    <row r="87" spans="12:12" ht="12.75" x14ac:dyDescent="0.2">
      <c r="L87" s="49"/>
    </row>
    <row r="88" spans="12:12" ht="12.75" x14ac:dyDescent="0.2">
      <c r="L88" s="49"/>
    </row>
    <row r="89" spans="12:12" ht="12.75" x14ac:dyDescent="0.2">
      <c r="L89" s="49"/>
    </row>
    <row r="90" spans="12:12" ht="12.75" x14ac:dyDescent="0.2">
      <c r="L90" s="49"/>
    </row>
    <row r="91" spans="12:12" ht="12.75" x14ac:dyDescent="0.2">
      <c r="L91" s="49"/>
    </row>
    <row r="92" spans="12:12" ht="12.75" x14ac:dyDescent="0.2">
      <c r="L92" s="49"/>
    </row>
    <row r="93" spans="12:12" ht="12.75" x14ac:dyDescent="0.2">
      <c r="L93" s="49"/>
    </row>
    <row r="94" spans="12:12" ht="12.75" x14ac:dyDescent="0.2">
      <c r="L94" s="49"/>
    </row>
    <row r="95" spans="12:12" ht="12.75" x14ac:dyDescent="0.2">
      <c r="L95" s="49"/>
    </row>
    <row r="96" spans="12:12" ht="12.75" x14ac:dyDescent="0.2">
      <c r="L96" s="49"/>
    </row>
    <row r="97" spans="12:12" ht="12.75" x14ac:dyDescent="0.2">
      <c r="L97" s="49"/>
    </row>
    <row r="98" spans="12:12" ht="12.75" x14ac:dyDescent="0.2">
      <c r="L98" s="49"/>
    </row>
    <row r="99" spans="12:12" ht="12.75" x14ac:dyDescent="0.2">
      <c r="L99" s="49"/>
    </row>
    <row r="100" spans="12:12" ht="12.75" x14ac:dyDescent="0.2">
      <c r="L100" s="49"/>
    </row>
    <row r="101" spans="12:12" ht="12.75" x14ac:dyDescent="0.2">
      <c r="L101" s="49"/>
    </row>
    <row r="102" spans="12:12" ht="12.75" x14ac:dyDescent="0.2">
      <c r="L102" s="49"/>
    </row>
    <row r="103" spans="12:12" ht="12.75" x14ac:dyDescent="0.2">
      <c r="L103" s="49"/>
    </row>
    <row r="104" spans="12:12" ht="12.75" x14ac:dyDescent="0.2">
      <c r="L104" s="49"/>
    </row>
    <row r="105" spans="12:12" ht="12.75" x14ac:dyDescent="0.2">
      <c r="L105" s="49"/>
    </row>
    <row r="106" spans="12:12" ht="12.75" x14ac:dyDescent="0.2">
      <c r="L106" s="49"/>
    </row>
    <row r="107" spans="12:12" ht="12.75" x14ac:dyDescent="0.2">
      <c r="L107" s="49"/>
    </row>
    <row r="108" spans="12:12" ht="12.75" x14ac:dyDescent="0.2">
      <c r="L108" s="49"/>
    </row>
    <row r="109" spans="12:12" ht="12.75" x14ac:dyDescent="0.2">
      <c r="L109" s="49"/>
    </row>
    <row r="110" spans="12:12" ht="12.75" x14ac:dyDescent="0.2">
      <c r="L110" s="49"/>
    </row>
    <row r="111" spans="12:12" ht="12.75" x14ac:dyDescent="0.2">
      <c r="L111" s="49"/>
    </row>
    <row r="112" spans="12:12" ht="12.75" x14ac:dyDescent="0.2">
      <c r="L112" s="49"/>
    </row>
    <row r="113" spans="12:12" ht="12.75" x14ac:dyDescent="0.2">
      <c r="L113" s="49"/>
    </row>
    <row r="114" spans="12:12" ht="12.75" x14ac:dyDescent="0.2">
      <c r="L114" s="49"/>
    </row>
    <row r="115" spans="12:12" ht="12.75" x14ac:dyDescent="0.2">
      <c r="L115" s="49"/>
    </row>
    <row r="116" spans="12:12" ht="12.75" x14ac:dyDescent="0.2">
      <c r="L116" s="49"/>
    </row>
    <row r="117" spans="12:12" ht="12.75" x14ac:dyDescent="0.2">
      <c r="L117" s="49"/>
    </row>
    <row r="118" spans="12:12" ht="12.75" x14ac:dyDescent="0.2">
      <c r="L118" s="49"/>
    </row>
    <row r="119" spans="12:12" ht="12.75" x14ac:dyDescent="0.2">
      <c r="L119" s="49"/>
    </row>
    <row r="120" spans="12:12" ht="12.75" x14ac:dyDescent="0.2">
      <c r="L120" s="49"/>
    </row>
    <row r="121" spans="12:12" ht="12.75" x14ac:dyDescent="0.2">
      <c r="L121" s="49"/>
    </row>
    <row r="122" spans="12:12" ht="12.75" x14ac:dyDescent="0.2">
      <c r="L122" s="49"/>
    </row>
    <row r="123" spans="12:12" ht="12.75" x14ac:dyDescent="0.2">
      <c r="L123" s="49"/>
    </row>
    <row r="124" spans="12:12" ht="12.75" x14ac:dyDescent="0.2">
      <c r="L124" s="49"/>
    </row>
    <row r="125" spans="12:12" ht="12.75" x14ac:dyDescent="0.2">
      <c r="L125" s="49"/>
    </row>
    <row r="126" spans="12:12" ht="12.75" x14ac:dyDescent="0.2">
      <c r="L126" s="49"/>
    </row>
    <row r="127" spans="12:12" ht="12.75" x14ac:dyDescent="0.2">
      <c r="L127" s="49"/>
    </row>
    <row r="128" spans="12:12" ht="12.75" x14ac:dyDescent="0.2">
      <c r="L128" s="49"/>
    </row>
    <row r="129" spans="12:12" ht="12.75" x14ac:dyDescent="0.2">
      <c r="L129" s="49"/>
    </row>
    <row r="130" spans="12:12" ht="12.75" x14ac:dyDescent="0.2">
      <c r="L130" s="49"/>
    </row>
    <row r="131" spans="12:12" ht="12.75" x14ac:dyDescent="0.2">
      <c r="L131" s="49"/>
    </row>
    <row r="132" spans="12:12" ht="12.75" x14ac:dyDescent="0.2">
      <c r="L132" s="49"/>
    </row>
    <row r="133" spans="12:12" ht="12.75" x14ac:dyDescent="0.2">
      <c r="L133" s="49"/>
    </row>
    <row r="134" spans="12:12" ht="12.75" x14ac:dyDescent="0.2">
      <c r="L134" s="49"/>
    </row>
    <row r="135" spans="12:12" ht="12.75" x14ac:dyDescent="0.2">
      <c r="L135" s="49"/>
    </row>
    <row r="136" spans="12:12" ht="12.75" x14ac:dyDescent="0.2">
      <c r="L136" s="49"/>
    </row>
    <row r="137" spans="12:12" ht="12.75" x14ac:dyDescent="0.2">
      <c r="L137" s="49"/>
    </row>
    <row r="138" spans="12:12" ht="12.75" x14ac:dyDescent="0.2">
      <c r="L138" s="49"/>
    </row>
    <row r="139" spans="12:12" ht="12.75" x14ac:dyDescent="0.2">
      <c r="L139" s="49"/>
    </row>
    <row r="140" spans="12:12" ht="12.75" x14ac:dyDescent="0.2">
      <c r="L140" s="49"/>
    </row>
    <row r="141" spans="12:12" ht="12.75" x14ac:dyDescent="0.2">
      <c r="L141" s="49"/>
    </row>
    <row r="142" spans="12:12" ht="12.75" x14ac:dyDescent="0.2">
      <c r="L142" s="49"/>
    </row>
    <row r="143" spans="12:12" ht="12.75" x14ac:dyDescent="0.2">
      <c r="L143" s="49"/>
    </row>
    <row r="144" spans="12:12" ht="12.75" x14ac:dyDescent="0.2">
      <c r="L144" s="49"/>
    </row>
    <row r="145" spans="12:12" ht="12.75" x14ac:dyDescent="0.2">
      <c r="L145" s="49"/>
    </row>
    <row r="146" spans="12:12" ht="12.75" x14ac:dyDescent="0.2">
      <c r="L146" s="49"/>
    </row>
    <row r="147" spans="12:12" ht="12.75" x14ac:dyDescent="0.2">
      <c r="L147" s="49"/>
    </row>
    <row r="148" spans="12:12" ht="12.75" x14ac:dyDescent="0.2">
      <c r="L148" s="49"/>
    </row>
    <row r="149" spans="12:12" ht="12.75" x14ac:dyDescent="0.2">
      <c r="L149" s="49"/>
    </row>
    <row r="150" spans="12:12" ht="12.75" x14ac:dyDescent="0.2">
      <c r="L150" s="49"/>
    </row>
    <row r="151" spans="12:12" ht="12.75" x14ac:dyDescent="0.2">
      <c r="L151" s="49"/>
    </row>
    <row r="152" spans="12:12" ht="12.75" x14ac:dyDescent="0.2">
      <c r="L152" s="49"/>
    </row>
    <row r="153" spans="12:12" ht="12.75" x14ac:dyDescent="0.2">
      <c r="L153" s="49"/>
    </row>
    <row r="154" spans="12:12" ht="12.75" x14ac:dyDescent="0.2">
      <c r="L154" s="49"/>
    </row>
    <row r="155" spans="12:12" ht="12.75" x14ac:dyDescent="0.2">
      <c r="L155" s="49"/>
    </row>
    <row r="156" spans="12:12" ht="12.75" x14ac:dyDescent="0.2">
      <c r="L156" s="49"/>
    </row>
    <row r="157" spans="12:12" ht="12.75" x14ac:dyDescent="0.2">
      <c r="L157" s="49"/>
    </row>
    <row r="158" spans="12:12" ht="12.75" x14ac:dyDescent="0.2">
      <c r="L158" s="49"/>
    </row>
    <row r="159" spans="12:12" ht="12.75" x14ac:dyDescent="0.2">
      <c r="L159" s="49"/>
    </row>
    <row r="160" spans="12:12" ht="12.75" x14ac:dyDescent="0.2">
      <c r="L160" s="49"/>
    </row>
    <row r="161" spans="12:12" ht="12.75" x14ac:dyDescent="0.2">
      <c r="L161" s="49"/>
    </row>
    <row r="162" spans="12:12" ht="12.75" x14ac:dyDescent="0.2">
      <c r="L162" s="49"/>
    </row>
    <row r="163" spans="12:12" ht="12.75" x14ac:dyDescent="0.2">
      <c r="L163" s="49"/>
    </row>
    <row r="164" spans="12:12" ht="12.75" x14ac:dyDescent="0.2">
      <c r="L164" s="49"/>
    </row>
    <row r="165" spans="12:12" ht="12.75" x14ac:dyDescent="0.2">
      <c r="L165" s="49"/>
    </row>
    <row r="166" spans="12:12" ht="12.75" x14ac:dyDescent="0.2">
      <c r="L166" s="49"/>
    </row>
    <row r="167" spans="12:12" ht="12.75" x14ac:dyDescent="0.2">
      <c r="L167" s="49"/>
    </row>
    <row r="168" spans="12:12" ht="12.75" x14ac:dyDescent="0.2">
      <c r="L168" s="49"/>
    </row>
    <row r="169" spans="12:12" ht="12.75" x14ac:dyDescent="0.2">
      <c r="L169" s="49"/>
    </row>
    <row r="170" spans="12:12" ht="12.75" x14ac:dyDescent="0.2">
      <c r="L170" s="49"/>
    </row>
    <row r="171" spans="12:12" ht="12.75" x14ac:dyDescent="0.2">
      <c r="L171" s="49"/>
    </row>
    <row r="172" spans="12:12" ht="12.75" x14ac:dyDescent="0.2">
      <c r="L172" s="49"/>
    </row>
    <row r="173" spans="12:12" ht="12.75" x14ac:dyDescent="0.2">
      <c r="L173" s="49"/>
    </row>
    <row r="174" spans="12:12" ht="12.75" x14ac:dyDescent="0.2">
      <c r="L174" s="49"/>
    </row>
    <row r="175" spans="12:12" ht="12.75" x14ac:dyDescent="0.2">
      <c r="L175" s="49"/>
    </row>
    <row r="176" spans="12:12" ht="12.75" x14ac:dyDescent="0.2">
      <c r="L176" s="49"/>
    </row>
    <row r="177" spans="12:12" ht="12.75" x14ac:dyDescent="0.2">
      <c r="L177" s="49"/>
    </row>
    <row r="178" spans="12:12" ht="12.75" x14ac:dyDescent="0.2">
      <c r="L178" s="49"/>
    </row>
    <row r="179" spans="12:12" ht="12.75" x14ac:dyDescent="0.2">
      <c r="L179" s="49"/>
    </row>
    <row r="180" spans="12:12" ht="12.75" x14ac:dyDescent="0.2">
      <c r="L180" s="49"/>
    </row>
    <row r="181" spans="12:12" ht="12.75" x14ac:dyDescent="0.2">
      <c r="L181" s="49"/>
    </row>
    <row r="182" spans="12:12" ht="12.75" x14ac:dyDescent="0.2">
      <c r="L182" s="49"/>
    </row>
    <row r="183" spans="12:12" ht="12.75" x14ac:dyDescent="0.2">
      <c r="L183" s="49"/>
    </row>
    <row r="184" spans="12:12" ht="12.75" x14ac:dyDescent="0.2">
      <c r="L184" s="49"/>
    </row>
    <row r="185" spans="12:12" ht="12.75" x14ac:dyDescent="0.2">
      <c r="L185" s="49"/>
    </row>
    <row r="186" spans="12:12" ht="12.75" x14ac:dyDescent="0.2">
      <c r="L186" s="49"/>
    </row>
    <row r="187" spans="12:12" ht="12.75" x14ac:dyDescent="0.2">
      <c r="L187" s="49"/>
    </row>
    <row r="188" spans="12:12" ht="12.75" x14ac:dyDescent="0.2">
      <c r="L188" s="49"/>
    </row>
    <row r="189" spans="12:12" ht="12.75" x14ac:dyDescent="0.2">
      <c r="L189" s="49"/>
    </row>
    <row r="190" spans="12:12" ht="12.75" x14ac:dyDescent="0.2">
      <c r="L190" s="49"/>
    </row>
    <row r="191" spans="12:12" ht="12.75" x14ac:dyDescent="0.2">
      <c r="L191" s="49"/>
    </row>
    <row r="192" spans="12:12" ht="12.75" x14ac:dyDescent="0.2">
      <c r="L192" s="49"/>
    </row>
    <row r="193" spans="12:12" ht="12.75" x14ac:dyDescent="0.2">
      <c r="L193" s="49"/>
    </row>
    <row r="194" spans="12:12" ht="12.75" x14ac:dyDescent="0.2">
      <c r="L194" s="49"/>
    </row>
    <row r="195" spans="12:12" ht="12.75" x14ac:dyDescent="0.2">
      <c r="L195" s="49"/>
    </row>
    <row r="196" spans="12:12" ht="12.75" x14ac:dyDescent="0.2">
      <c r="L196" s="49"/>
    </row>
    <row r="197" spans="12:12" ht="12.75" x14ac:dyDescent="0.2">
      <c r="L197" s="49"/>
    </row>
    <row r="198" spans="12:12" ht="12.75" x14ac:dyDescent="0.2">
      <c r="L198" s="49"/>
    </row>
    <row r="199" spans="12:12" ht="12.75" x14ac:dyDescent="0.2">
      <c r="L199" s="49"/>
    </row>
    <row r="200" spans="12:12" ht="12.75" x14ac:dyDescent="0.2">
      <c r="L200" s="49"/>
    </row>
    <row r="201" spans="12:12" ht="12.75" x14ac:dyDescent="0.2">
      <c r="L201" s="49"/>
    </row>
    <row r="202" spans="12:12" ht="12.75" x14ac:dyDescent="0.2">
      <c r="L202" s="49"/>
    </row>
    <row r="203" spans="12:12" ht="12.75" x14ac:dyDescent="0.2">
      <c r="L203" s="49"/>
    </row>
    <row r="204" spans="12:12" ht="12.75" x14ac:dyDescent="0.2">
      <c r="L204" s="49"/>
    </row>
    <row r="205" spans="12:12" ht="12.75" x14ac:dyDescent="0.2">
      <c r="L205" s="49"/>
    </row>
    <row r="206" spans="12:12" ht="12.75" x14ac:dyDescent="0.2">
      <c r="L206" s="49"/>
    </row>
    <row r="207" spans="12:12" ht="12.75" x14ac:dyDescent="0.2">
      <c r="L207" s="49"/>
    </row>
    <row r="208" spans="12:12" ht="12.75" x14ac:dyDescent="0.2">
      <c r="L208" s="49"/>
    </row>
    <row r="209" spans="12:12" ht="12.75" x14ac:dyDescent="0.2">
      <c r="L209" s="49"/>
    </row>
    <row r="210" spans="12:12" ht="12.75" x14ac:dyDescent="0.2">
      <c r="L210" s="49"/>
    </row>
    <row r="211" spans="12:12" ht="12.75" x14ac:dyDescent="0.2">
      <c r="L211" s="49"/>
    </row>
    <row r="212" spans="12:12" ht="12.75" x14ac:dyDescent="0.2">
      <c r="L212" s="49"/>
    </row>
    <row r="213" spans="12:12" ht="12.75" x14ac:dyDescent="0.2">
      <c r="L213" s="49"/>
    </row>
    <row r="214" spans="12:12" ht="12.75" x14ac:dyDescent="0.2">
      <c r="L214" s="49"/>
    </row>
    <row r="215" spans="12:12" ht="12.75" x14ac:dyDescent="0.2">
      <c r="L215" s="49"/>
    </row>
    <row r="216" spans="12:12" ht="12.75" x14ac:dyDescent="0.2">
      <c r="L216" s="49"/>
    </row>
    <row r="217" spans="12:12" ht="12.75" x14ac:dyDescent="0.2">
      <c r="L217" s="49"/>
    </row>
    <row r="218" spans="12:12" ht="12.75" x14ac:dyDescent="0.2">
      <c r="L218" s="49"/>
    </row>
    <row r="219" spans="12:12" ht="12.75" x14ac:dyDescent="0.2">
      <c r="L219" s="49"/>
    </row>
    <row r="220" spans="12:12" ht="12.75" x14ac:dyDescent="0.2">
      <c r="L220" s="49"/>
    </row>
    <row r="221" spans="12:12" ht="12.75" x14ac:dyDescent="0.2">
      <c r="L221" s="49"/>
    </row>
    <row r="222" spans="12:12" ht="12.75" x14ac:dyDescent="0.2">
      <c r="L222" s="49"/>
    </row>
    <row r="223" spans="12:12" ht="12.75" x14ac:dyDescent="0.2">
      <c r="L223" s="49"/>
    </row>
    <row r="224" spans="12:12" ht="12.75" x14ac:dyDescent="0.2">
      <c r="L224" s="49"/>
    </row>
    <row r="225" spans="12:12" ht="12.75" x14ac:dyDescent="0.2">
      <c r="L225" s="49"/>
    </row>
    <row r="226" spans="12:12" ht="12.75" x14ac:dyDescent="0.2">
      <c r="L226" s="49"/>
    </row>
    <row r="227" spans="12:12" ht="12.75" x14ac:dyDescent="0.2">
      <c r="L227" s="49"/>
    </row>
    <row r="228" spans="12:12" ht="12.75" x14ac:dyDescent="0.2">
      <c r="L228" s="49"/>
    </row>
    <row r="229" spans="12:12" ht="12.75" x14ac:dyDescent="0.2">
      <c r="L229" s="49"/>
    </row>
    <row r="230" spans="12:12" ht="12.75" x14ac:dyDescent="0.2">
      <c r="L230" s="49"/>
    </row>
    <row r="231" spans="12:12" ht="12.75" x14ac:dyDescent="0.2">
      <c r="L231" s="49"/>
    </row>
    <row r="232" spans="12:12" ht="12.75" x14ac:dyDescent="0.2">
      <c r="L232" s="49"/>
    </row>
    <row r="233" spans="12:12" ht="12.75" x14ac:dyDescent="0.2">
      <c r="L233" s="49"/>
    </row>
    <row r="234" spans="12:12" ht="12.75" x14ac:dyDescent="0.2">
      <c r="L234" s="49"/>
    </row>
    <row r="235" spans="12:12" ht="12.75" x14ac:dyDescent="0.2">
      <c r="L235" s="49"/>
    </row>
    <row r="236" spans="12:12" ht="12.75" x14ac:dyDescent="0.2">
      <c r="L236" s="49"/>
    </row>
    <row r="237" spans="12:12" ht="12.75" x14ac:dyDescent="0.2">
      <c r="L237" s="49"/>
    </row>
    <row r="238" spans="12:12" ht="12.75" x14ac:dyDescent="0.2">
      <c r="L238" s="49"/>
    </row>
    <row r="239" spans="12:12" ht="12.75" x14ac:dyDescent="0.2">
      <c r="L239" s="49"/>
    </row>
    <row r="240" spans="12:12" ht="12.75" x14ac:dyDescent="0.2">
      <c r="L240" s="49"/>
    </row>
    <row r="241" spans="12:12" ht="12.75" x14ac:dyDescent="0.2">
      <c r="L241" s="49"/>
    </row>
    <row r="242" spans="12:12" ht="12.75" x14ac:dyDescent="0.2">
      <c r="L242" s="49"/>
    </row>
    <row r="243" spans="12:12" ht="12.75" x14ac:dyDescent="0.2">
      <c r="L243" s="49"/>
    </row>
    <row r="244" spans="12:12" ht="12.75" x14ac:dyDescent="0.2">
      <c r="L244" s="49"/>
    </row>
    <row r="245" spans="12:12" ht="12.75" x14ac:dyDescent="0.2">
      <c r="L245" s="49"/>
    </row>
    <row r="246" spans="12:12" ht="12.75" x14ac:dyDescent="0.2">
      <c r="L246" s="49"/>
    </row>
    <row r="247" spans="12:12" ht="12.75" x14ac:dyDescent="0.2">
      <c r="L247" s="49"/>
    </row>
    <row r="248" spans="12:12" ht="12.75" x14ac:dyDescent="0.2">
      <c r="L248" s="49"/>
    </row>
    <row r="249" spans="12:12" ht="12.75" x14ac:dyDescent="0.2">
      <c r="L249" s="49"/>
    </row>
    <row r="250" spans="12:12" ht="12.75" x14ac:dyDescent="0.2">
      <c r="L250" s="49"/>
    </row>
    <row r="251" spans="12:12" ht="12.75" x14ac:dyDescent="0.2">
      <c r="L251" s="49"/>
    </row>
    <row r="252" spans="12:12" ht="12.75" x14ac:dyDescent="0.2">
      <c r="L252" s="49"/>
    </row>
    <row r="253" spans="12:12" ht="12.75" x14ac:dyDescent="0.2">
      <c r="L253" s="49"/>
    </row>
    <row r="254" spans="12:12" ht="12.75" x14ac:dyDescent="0.2">
      <c r="L254" s="49"/>
    </row>
    <row r="255" spans="12:12" ht="12.75" x14ac:dyDescent="0.2">
      <c r="L255" s="49"/>
    </row>
    <row r="256" spans="12:12" ht="12.75" x14ac:dyDescent="0.2">
      <c r="L256" s="49"/>
    </row>
    <row r="257" spans="12:12" ht="12.75" x14ac:dyDescent="0.2">
      <c r="L257" s="49"/>
    </row>
    <row r="258" spans="12:12" ht="12.75" x14ac:dyDescent="0.2">
      <c r="L258" s="49"/>
    </row>
    <row r="259" spans="12:12" ht="12.75" x14ac:dyDescent="0.2">
      <c r="L259" s="49"/>
    </row>
    <row r="260" spans="12:12" ht="12.75" x14ac:dyDescent="0.2">
      <c r="L260" s="49"/>
    </row>
    <row r="261" spans="12:12" ht="12.75" x14ac:dyDescent="0.2">
      <c r="L261" s="49"/>
    </row>
    <row r="262" spans="12:12" ht="12.75" x14ac:dyDescent="0.2">
      <c r="L262" s="49"/>
    </row>
    <row r="263" spans="12:12" ht="12.75" x14ac:dyDescent="0.2">
      <c r="L263" s="49"/>
    </row>
    <row r="264" spans="12:12" ht="12.75" x14ac:dyDescent="0.2">
      <c r="L264" s="49"/>
    </row>
    <row r="265" spans="12:12" ht="12.75" x14ac:dyDescent="0.2">
      <c r="L265" s="49"/>
    </row>
    <row r="266" spans="12:12" ht="12.75" x14ac:dyDescent="0.2">
      <c r="L266" s="49"/>
    </row>
    <row r="267" spans="12:12" ht="12.75" x14ac:dyDescent="0.2">
      <c r="L267" s="49"/>
    </row>
    <row r="268" spans="12:12" ht="12.75" x14ac:dyDescent="0.2">
      <c r="L268" s="49"/>
    </row>
    <row r="269" spans="12:12" ht="12.75" x14ac:dyDescent="0.2">
      <c r="L269" s="49"/>
    </row>
    <row r="270" spans="12:12" ht="12.75" x14ac:dyDescent="0.2">
      <c r="L270" s="49"/>
    </row>
    <row r="271" spans="12:12" ht="12.75" x14ac:dyDescent="0.2">
      <c r="L271" s="49"/>
    </row>
    <row r="272" spans="12:12" ht="12.75" x14ac:dyDescent="0.2">
      <c r="L272" s="49"/>
    </row>
    <row r="273" spans="12:12" ht="12.75" x14ac:dyDescent="0.2">
      <c r="L273" s="49"/>
    </row>
    <row r="274" spans="12:12" ht="12.75" x14ac:dyDescent="0.2">
      <c r="L274" s="49"/>
    </row>
    <row r="275" spans="12:12" ht="12.75" x14ac:dyDescent="0.2">
      <c r="L275" s="49"/>
    </row>
    <row r="276" spans="12:12" ht="12.75" x14ac:dyDescent="0.2">
      <c r="L276" s="49"/>
    </row>
    <row r="277" spans="12:12" ht="12.75" x14ac:dyDescent="0.2">
      <c r="L277" s="49"/>
    </row>
    <row r="278" spans="12:12" ht="12.75" x14ac:dyDescent="0.2">
      <c r="L278" s="49"/>
    </row>
    <row r="279" spans="12:12" ht="12.75" x14ac:dyDescent="0.2">
      <c r="L279" s="49"/>
    </row>
    <row r="280" spans="12:12" ht="12.75" x14ac:dyDescent="0.2">
      <c r="L280" s="49"/>
    </row>
    <row r="281" spans="12:12" ht="12.75" x14ac:dyDescent="0.2">
      <c r="L281" s="49"/>
    </row>
    <row r="282" spans="12:12" ht="12.75" x14ac:dyDescent="0.2">
      <c r="L282" s="49"/>
    </row>
    <row r="283" spans="12:12" ht="12.75" x14ac:dyDescent="0.2">
      <c r="L283" s="49"/>
    </row>
    <row r="284" spans="12:12" ht="12.75" x14ac:dyDescent="0.2">
      <c r="L284" s="49"/>
    </row>
    <row r="285" spans="12:12" ht="12.75" x14ac:dyDescent="0.2">
      <c r="L285" s="49"/>
    </row>
    <row r="286" spans="12:12" ht="12.75" x14ac:dyDescent="0.2">
      <c r="L286" s="49"/>
    </row>
    <row r="287" spans="12:12" ht="12.75" x14ac:dyDescent="0.2">
      <c r="L287" s="49"/>
    </row>
    <row r="288" spans="12:12" ht="12.75" x14ac:dyDescent="0.2">
      <c r="L288" s="49"/>
    </row>
    <row r="289" spans="12:12" ht="12.75" x14ac:dyDescent="0.2">
      <c r="L289" s="49"/>
    </row>
    <row r="290" spans="12:12" ht="12.75" x14ac:dyDescent="0.2">
      <c r="L290" s="49"/>
    </row>
    <row r="291" spans="12:12" ht="12.75" x14ac:dyDescent="0.2">
      <c r="L291" s="49"/>
    </row>
    <row r="292" spans="12:12" ht="12.75" x14ac:dyDescent="0.2">
      <c r="L292" s="49"/>
    </row>
    <row r="293" spans="12:12" ht="12.75" x14ac:dyDescent="0.2">
      <c r="L293" s="49"/>
    </row>
    <row r="294" spans="12:12" ht="12.75" x14ac:dyDescent="0.2">
      <c r="L294" s="49"/>
    </row>
    <row r="295" spans="12:12" ht="12.75" x14ac:dyDescent="0.2">
      <c r="L295" s="49"/>
    </row>
    <row r="296" spans="12:12" ht="12.75" x14ac:dyDescent="0.2">
      <c r="L296" s="49"/>
    </row>
    <row r="297" spans="12:12" ht="12.75" x14ac:dyDescent="0.2">
      <c r="L297" s="49"/>
    </row>
    <row r="298" spans="12:12" ht="12.75" x14ac:dyDescent="0.2">
      <c r="L298" s="49"/>
    </row>
    <row r="299" spans="12:12" ht="12.75" x14ac:dyDescent="0.2">
      <c r="L299" s="49"/>
    </row>
    <row r="300" spans="12:12" ht="12.75" x14ac:dyDescent="0.2">
      <c r="L300" s="49"/>
    </row>
    <row r="301" spans="12:12" ht="12.75" x14ac:dyDescent="0.2">
      <c r="L301" s="49"/>
    </row>
    <row r="302" spans="12:12" ht="12.75" x14ac:dyDescent="0.2">
      <c r="L302" s="49"/>
    </row>
    <row r="303" spans="12:12" ht="12.75" x14ac:dyDescent="0.2">
      <c r="L303" s="49"/>
    </row>
    <row r="304" spans="12:12" ht="12.75" x14ac:dyDescent="0.2">
      <c r="L304" s="49"/>
    </row>
    <row r="305" spans="12:12" ht="12.75" x14ac:dyDescent="0.2">
      <c r="L305" s="49"/>
    </row>
    <row r="306" spans="12:12" ht="12.75" x14ac:dyDescent="0.2">
      <c r="L306" s="49"/>
    </row>
    <row r="307" spans="12:12" ht="12.75" x14ac:dyDescent="0.2">
      <c r="L307" s="49"/>
    </row>
    <row r="308" spans="12:12" ht="12.75" x14ac:dyDescent="0.2">
      <c r="L308" s="49"/>
    </row>
    <row r="309" spans="12:12" ht="12.75" x14ac:dyDescent="0.2">
      <c r="L309" s="49"/>
    </row>
    <row r="310" spans="12:12" ht="12.75" x14ac:dyDescent="0.2">
      <c r="L310" s="49"/>
    </row>
    <row r="311" spans="12:12" ht="12.75" x14ac:dyDescent="0.2">
      <c r="L311" s="49"/>
    </row>
    <row r="312" spans="12:12" ht="12.75" x14ac:dyDescent="0.2">
      <c r="L312" s="49"/>
    </row>
    <row r="313" spans="12:12" ht="12.75" x14ac:dyDescent="0.2">
      <c r="L313" s="49"/>
    </row>
    <row r="314" spans="12:12" ht="12.75" x14ac:dyDescent="0.2">
      <c r="L314" s="49"/>
    </row>
    <row r="315" spans="12:12" ht="12.75" x14ac:dyDescent="0.2">
      <c r="L315" s="49"/>
    </row>
    <row r="316" spans="12:12" ht="12.75" x14ac:dyDescent="0.2">
      <c r="L316" s="49"/>
    </row>
    <row r="317" spans="12:12" ht="12.75" x14ac:dyDescent="0.2">
      <c r="L317" s="49"/>
    </row>
    <row r="318" spans="12:12" ht="12.75" x14ac:dyDescent="0.2">
      <c r="L318" s="49"/>
    </row>
    <row r="319" spans="12:12" ht="12.75" x14ac:dyDescent="0.2">
      <c r="L319" s="49"/>
    </row>
    <row r="320" spans="12:12" ht="12.75" x14ac:dyDescent="0.2">
      <c r="L320" s="49"/>
    </row>
    <row r="321" spans="12:12" ht="12.75" x14ac:dyDescent="0.2">
      <c r="L321" s="49"/>
    </row>
    <row r="322" spans="12:12" ht="12.75" x14ac:dyDescent="0.2">
      <c r="L322" s="49"/>
    </row>
    <row r="323" spans="12:12" ht="12.75" x14ac:dyDescent="0.2">
      <c r="L323" s="49"/>
    </row>
    <row r="324" spans="12:12" ht="12.75" x14ac:dyDescent="0.2">
      <c r="L324" s="49"/>
    </row>
    <row r="325" spans="12:12" ht="12.75" x14ac:dyDescent="0.2">
      <c r="L325" s="49"/>
    </row>
    <row r="326" spans="12:12" ht="12.75" x14ac:dyDescent="0.2">
      <c r="L326" s="49"/>
    </row>
    <row r="327" spans="12:12" ht="12.75" x14ac:dyDescent="0.2">
      <c r="L327" s="49"/>
    </row>
    <row r="328" spans="12:12" ht="12.75" x14ac:dyDescent="0.2">
      <c r="L328" s="49"/>
    </row>
    <row r="329" spans="12:12" ht="12.75" x14ac:dyDescent="0.2">
      <c r="L329" s="49"/>
    </row>
    <row r="330" spans="12:12" ht="12.75" x14ac:dyDescent="0.2">
      <c r="L330" s="49"/>
    </row>
    <row r="331" spans="12:12" ht="12.75" x14ac:dyDescent="0.2">
      <c r="L331" s="49"/>
    </row>
    <row r="332" spans="12:12" ht="12.75" x14ac:dyDescent="0.2">
      <c r="L332" s="49"/>
    </row>
    <row r="333" spans="12:12" ht="12.75" x14ac:dyDescent="0.2">
      <c r="L333" s="49"/>
    </row>
    <row r="334" spans="12:12" ht="12.75" x14ac:dyDescent="0.2">
      <c r="L334" s="49"/>
    </row>
    <row r="335" spans="12:12" ht="12.75" x14ac:dyDescent="0.2">
      <c r="L335" s="49"/>
    </row>
    <row r="336" spans="12:12" ht="12.75" x14ac:dyDescent="0.2">
      <c r="L336" s="49"/>
    </row>
    <row r="337" spans="12:12" ht="12.75" x14ac:dyDescent="0.2">
      <c r="L337" s="49"/>
    </row>
    <row r="338" spans="12:12" ht="12.75" x14ac:dyDescent="0.2">
      <c r="L338" s="49"/>
    </row>
    <row r="339" spans="12:12" ht="12.75" x14ac:dyDescent="0.2">
      <c r="L339" s="49"/>
    </row>
    <row r="340" spans="12:12" ht="12.75" x14ac:dyDescent="0.2">
      <c r="L340" s="49"/>
    </row>
    <row r="341" spans="12:12" ht="12.75" x14ac:dyDescent="0.2">
      <c r="L341" s="49"/>
    </row>
    <row r="342" spans="12:12" ht="12.75" x14ac:dyDescent="0.2">
      <c r="L342" s="49"/>
    </row>
    <row r="343" spans="12:12" ht="12.75" x14ac:dyDescent="0.2">
      <c r="L343" s="49"/>
    </row>
    <row r="344" spans="12:12" ht="12.75" x14ac:dyDescent="0.2">
      <c r="L344" s="49"/>
    </row>
    <row r="345" spans="12:12" ht="12.75" x14ac:dyDescent="0.2">
      <c r="L345" s="49"/>
    </row>
    <row r="346" spans="12:12" ht="12.75" x14ac:dyDescent="0.2">
      <c r="L346" s="49"/>
    </row>
    <row r="347" spans="12:12" ht="12.75" x14ac:dyDescent="0.2">
      <c r="L347" s="49"/>
    </row>
    <row r="348" spans="12:12" ht="12.75" x14ac:dyDescent="0.2">
      <c r="L348" s="49"/>
    </row>
    <row r="349" spans="12:12" ht="12.75" x14ac:dyDescent="0.2">
      <c r="L349" s="49"/>
    </row>
    <row r="350" spans="12:12" ht="12.75" x14ac:dyDescent="0.2">
      <c r="L350" s="49"/>
    </row>
    <row r="351" spans="12:12" ht="12.75" x14ac:dyDescent="0.2">
      <c r="L351" s="49"/>
    </row>
    <row r="352" spans="12:12" ht="12.75" x14ac:dyDescent="0.2">
      <c r="L352" s="49"/>
    </row>
    <row r="353" spans="12:12" ht="12.75" x14ac:dyDescent="0.2">
      <c r="L353" s="49"/>
    </row>
    <row r="354" spans="12:12" ht="12.75" x14ac:dyDescent="0.2">
      <c r="L354" s="49"/>
    </row>
    <row r="355" spans="12:12" ht="12.75" x14ac:dyDescent="0.2">
      <c r="L355" s="49"/>
    </row>
    <row r="356" spans="12:12" ht="12.75" x14ac:dyDescent="0.2">
      <c r="L356" s="49"/>
    </row>
    <row r="357" spans="12:12" ht="12.75" x14ac:dyDescent="0.2">
      <c r="L357" s="49"/>
    </row>
    <row r="358" spans="12:12" ht="12.75" x14ac:dyDescent="0.2">
      <c r="L358" s="49"/>
    </row>
    <row r="359" spans="12:12" ht="12.75" x14ac:dyDescent="0.2">
      <c r="L359" s="49"/>
    </row>
    <row r="360" spans="12:12" ht="12.75" x14ac:dyDescent="0.2">
      <c r="L360" s="49"/>
    </row>
    <row r="361" spans="12:12" ht="12.75" x14ac:dyDescent="0.2">
      <c r="L361" s="49"/>
    </row>
    <row r="362" spans="12:12" ht="12.75" x14ac:dyDescent="0.2">
      <c r="L362" s="49"/>
    </row>
    <row r="363" spans="12:12" ht="12.75" x14ac:dyDescent="0.2">
      <c r="L363" s="49"/>
    </row>
    <row r="364" spans="12:12" ht="12.75" x14ac:dyDescent="0.2">
      <c r="L364" s="49"/>
    </row>
    <row r="365" spans="12:12" ht="12.75" x14ac:dyDescent="0.2">
      <c r="L365" s="49"/>
    </row>
    <row r="366" spans="12:12" ht="12.75" x14ac:dyDescent="0.2">
      <c r="L366" s="49"/>
    </row>
    <row r="367" spans="12:12" ht="12.75" x14ac:dyDescent="0.2">
      <c r="L367" s="49"/>
    </row>
    <row r="368" spans="12:12" ht="12.75" x14ac:dyDescent="0.2">
      <c r="L368" s="49"/>
    </row>
    <row r="369" spans="12:12" ht="12.75" x14ac:dyDescent="0.2">
      <c r="L369" s="49"/>
    </row>
    <row r="370" spans="12:12" ht="12.75" x14ac:dyDescent="0.2">
      <c r="L370" s="49"/>
    </row>
    <row r="371" spans="12:12" ht="12.75" x14ac:dyDescent="0.2">
      <c r="L371" s="49"/>
    </row>
    <row r="372" spans="12:12" ht="12.75" x14ac:dyDescent="0.2">
      <c r="L372" s="49"/>
    </row>
    <row r="373" spans="12:12" ht="12.75" x14ac:dyDescent="0.2">
      <c r="L373" s="49"/>
    </row>
    <row r="374" spans="12:12" ht="12.75" x14ac:dyDescent="0.2">
      <c r="L374" s="49"/>
    </row>
    <row r="375" spans="12:12" ht="12.75" x14ac:dyDescent="0.2">
      <c r="L375" s="49"/>
    </row>
    <row r="376" spans="12:12" ht="12.75" x14ac:dyDescent="0.2">
      <c r="L376" s="49"/>
    </row>
    <row r="377" spans="12:12" ht="12.75" x14ac:dyDescent="0.2">
      <c r="L377" s="49"/>
    </row>
    <row r="378" spans="12:12" ht="12.75" x14ac:dyDescent="0.2">
      <c r="L378" s="49"/>
    </row>
    <row r="379" spans="12:12" ht="12.75" x14ac:dyDescent="0.2">
      <c r="L379" s="49"/>
    </row>
    <row r="380" spans="12:12" ht="12.75" x14ac:dyDescent="0.2">
      <c r="L380" s="49"/>
    </row>
    <row r="381" spans="12:12" ht="12.75" x14ac:dyDescent="0.2">
      <c r="L381" s="49"/>
    </row>
    <row r="382" spans="12:12" ht="12.75" x14ac:dyDescent="0.2">
      <c r="L382" s="49"/>
    </row>
    <row r="383" spans="12:12" ht="12.75" x14ac:dyDescent="0.2">
      <c r="L383" s="49"/>
    </row>
    <row r="384" spans="12:12" ht="12.75" x14ac:dyDescent="0.2">
      <c r="L384" s="49"/>
    </row>
    <row r="385" spans="12:12" ht="12.75" x14ac:dyDescent="0.2">
      <c r="L385" s="49"/>
    </row>
    <row r="386" spans="12:12" ht="12.75" x14ac:dyDescent="0.2">
      <c r="L386" s="49"/>
    </row>
    <row r="387" spans="12:12" ht="12.75" x14ac:dyDescent="0.2">
      <c r="L387" s="49"/>
    </row>
    <row r="388" spans="12:12" ht="12.75" x14ac:dyDescent="0.2">
      <c r="L388" s="49"/>
    </row>
    <row r="389" spans="12:12" ht="12.75" x14ac:dyDescent="0.2">
      <c r="L389" s="49"/>
    </row>
    <row r="390" spans="12:12" ht="12.75" x14ac:dyDescent="0.2">
      <c r="L390" s="49"/>
    </row>
    <row r="391" spans="12:12" ht="12.75" x14ac:dyDescent="0.2">
      <c r="L391" s="49"/>
    </row>
    <row r="392" spans="12:12" ht="12.75" x14ac:dyDescent="0.2">
      <c r="L392" s="49"/>
    </row>
    <row r="393" spans="12:12" ht="12.75" x14ac:dyDescent="0.2">
      <c r="L393" s="49"/>
    </row>
    <row r="394" spans="12:12" ht="12.75" x14ac:dyDescent="0.2">
      <c r="L394" s="49"/>
    </row>
    <row r="395" spans="12:12" ht="12.75" x14ac:dyDescent="0.2">
      <c r="L395" s="49"/>
    </row>
    <row r="396" spans="12:12" ht="12.75" x14ac:dyDescent="0.2">
      <c r="L396" s="49"/>
    </row>
    <row r="397" spans="12:12" ht="12.75" x14ac:dyDescent="0.2">
      <c r="L397" s="49"/>
    </row>
    <row r="398" spans="12:12" ht="12.75" x14ac:dyDescent="0.2">
      <c r="L398" s="49"/>
    </row>
    <row r="399" spans="12:12" ht="12.75" x14ac:dyDescent="0.2">
      <c r="L399" s="49"/>
    </row>
    <row r="400" spans="12:12" ht="12.75" x14ac:dyDescent="0.2">
      <c r="L400" s="49"/>
    </row>
    <row r="401" spans="12:12" ht="12.75" x14ac:dyDescent="0.2">
      <c r="L401" s="49"/>
    </row>
    <row r="402" spans="12:12" ht="12.75" x14ac:dyDescent="0.2">
      <c r="L402" s="49"/>
    </row>
    <row r="403" spans="12:12" ht="12.75" x14ac:dyDescent="0.2">
      <c r="L403" s="49"/>
    </row>
    <row r="404" spans="12:12" ht="12.75" x14ac:dyDescent="0.2">
      <c r="L404" s="49"/>
    </row>
    <row r="405" spans="12:12" ht="12.75" x14ac:dyDescent="0.2">
      <c r="L405" s="49"/>
    </row>
    <row r="406" spans="12:12" ht="12.75" x14ac:dyDescent="0.2">
      <c r="L406" s="49"/>
    </row>
    <row r="407" spans="12:12" ht="12.75" x14ac:dyDescent="0.2">
      <c r="L407" s="49"/>
    </row>
    <row r="408" spans="12:12" ht="12.75" x14ac:dyDescent="0.2">
      <c r="L408" s="49"/>
    </row>
    <row r="409" spans="12:12" ht="12.75" x14ac:dyDescent="0.2">
      <c r="L409" s="49"/>
    </row>
    <row r="410" spans="12:12" ht="12.75" x14ac:dyDescent="0.2">
      <c r="L410" s="49"/>
    </row>
    <row r="411" spans="12:12" ht="12.75" x14ac:dyDescent="0.2">
      <c r="L411" s="49"/>
    </row>
    <row r="412" spans="12:12" ht="12.75" x14ac:dyDescent="0.2">
      <c r="L412" s="49"/>
    </row>
    <row r="413" spans="12:12" ht="12.75" x14ac:dyDescent="0.2">
      <c r="L413" s="49"/>
    </row>
    <row r="414" spans="12:12" ht="12.75" x14ac:dyDescent="0.2">
      <c r="L414" s="49"/>
    </row>
    <row r="415" spans="12:12" ht="12.75" x14ac:dyDescent="0.2">
      <c r="L415" s="49"/>
    </row>
    <row r="416" spans="12:12" ht="12.75" x14ac:dyDescent="0.2">
      <c r="L416" s="49"/>
    </row>
    <row r="417" spans="12:12" ht="12.75" x14ac:dyDescent="0.2">
      <c r="L417" s="49"/>
    </row>
    <row r="418" spans="12:12" ht="12.75" x14ac:dyDescent="0.2">
      <c r="L418" s="49"/>
    </row>
    <row r="419" spans="12:12" ht="12.75" x14ac:dyDescent="0.2">
      <c r="L419" s="49"/>
    </row>
    <row r="420" spans="12:12" ht="12.75" x14ac:dyDescent="0.2">
      <c r="L420" s="49"/>
    </row>
    <row r="421" spans="12:12" ht="12.75" x14ac:dyDescent="0.2">
      <c r="L421" s="49"/>
    </row>
    <row r="422" spans="12:12" ht="12.75" x14ac:dyDescent="0.2">
      <c r="L422" s="49"/>
    </row>
    <row r="423" spans="12:12" ht="12.75" x14ac:dyDescent="0.2">
      <c r="L423" s="49"/>
    </row>
    <row r="424" spans="12:12" ht="12.75" x14ac:dyDescent="0.2">
      <c r="L424" s="49"/>
    </row>
    <row r="425" spans="12:12" ht="12.75" x14ac:dyDescent="0.2">
      <c r="L425" s="49"/>
    </row>
    <row r="426" spans="12:12" ht="12.75" x14ac:dyDescent="0.2">
      <c r="L426" s="49"/>
    </row>
    <row r="427" spans="12:12" ht="12.75" x14ac:dyDescent="0.2">
      <c r="L427" s="49"/>
    </row>
    <row r="428" spans="12:12" ht="12.75" x14ac:dyDescent="0.2">
      <c r="L428" s="49"/>
    </row>
    <row r="429" spans="12:12" ht="12.75" x14ac:dyDescent="0.2">
      <c r="L429" s="49"/>
    </row>
    <row r="430" spans="12:12" ht="12.75" x14ac:dyDescent="0.2">
      <c r="L430" s="49"/>
    </row>
    <row r="431" spans="12:12" ht="12.75" x14ac:dyDescent="0.2">
      <c r="L431" s="49"/>
    </row>
    <row r="432" spans="12:12" ht="12.75" x14ac:dyDescent="0.2">
      <c r="L432" s="49"/>
    </row>
    <row r="433" spans="12:12" ht="12.75" x14ac:dyDescent="0.2">
      <c r="L433" s="49"/>
    </row>
    <row r="434" spans="12:12" ht="12.75" x14ac:dyDescent="0.2">
      <c r="L434" s="49"/>
    </row>
    <row r="435" spans="12:12" ht="12.75" x14ac:dyDescent="0.2">
      <c r="L435" s="49"/>
    </row>
    <row r="436" spans="12:12" ht="12.75" x14ac:dyDescent="0.2">
      <c r="L436" s="49"/>
    </row>
    <row r="437" spans="12:12" ht="12.75" x14ac:dyDescent="0.2">
      <c r="L437" s="49"/>
    </row>
    <row r="438" spans="12:12" ht="12.75" x14ac:dyDescent="0.2">
      <c r="L438" s="49"/>
    </row>
    <row r="439" spans="12:12" ht="12.75" x14ac:dyDescent="0.2">
      <c r="L439" s="49"/>
    </row>
    <row r="440" spans="12:12" ht="12.75" x14ac:dyDescent="0.2">
      <c r="L440" s="49"/>
    </row>
    <row r="441" spans="12:12" ht="12.75" x14ac:dyDescent="0.2">
      <c r="L441" s="49"/>
    </row>
    <row r="442" spans="12:12" ht="12.75" x14ac:dyDescent="0.2">
      <c r="L442" s="49"/>
    </row>
    <row r="443" spans="12:12" ht="12.75" x14ac:dyDescent="0.2">
      <c r="L443" s="49"/>
    </row>
    <row r="444" spans="12:12" ht="12.75" x14ac:dyDescent="0.2">
      <c r="L444" s="49"/>
    </row>
    <row r="445" spans="12:12" ht="12.75" x14ac:dyDescent="0.2">
      <c r="L445" s="49"/>
    </row>
    <row r="446" spans="12:12" ht="12.75" x14ac:dyDescent="0.2">
      <c r="L446" s="49"/>
    </row>
    <row r="447" spans="12:12" ht="12.75" x14ac:dyDescent="0.2">
      <c r="L447" s="49"/>
    </row>
    <row r="448" spans="12:12" ht="12.75" x14ac:dyDescent="0.2">
      <c r="L448" s="49"/>
    </row>
    <row r="449" spans="12:12" ht="12.75" x14ac:dyDescent="0.2">
      <c r="L449" s="49"/>
    </row>
    <row r="450" spans="12:12" ht="12.75" x14ac:dyDescent="0.2">
      <c r="L450" s="49"/>
    </row>
    <row r="451" spans="12:12" ht="12.75" x14ac:dyDescent="0.2">
      <c r="L451" s="49"/>
    </row>
    <row r="452" spans="12:12" ht="12.75" x14ac:dyDescent="0.2">
      <c r="L452" s="49"/>
    </row>
    <row r="453" spans="12:12" ht="12.75" x14ac:dyDescent="0.2">
      <c r="L453" s="49"/>
    </row>
    <row r="454" spans="12:12" ht="12.75" x14ac:dyDescent="0.2">
      <c r="L454" s="49"/>
    </row>
    <row r="455" spans="12:12" ht="12.75" x14ac:dyDescent="0.2">
      <c r="L455" s="49"/>
    </row>
    <row r="456" spans="12:12" ht="12.75" x14ac:dyDescent="0.2">
      <c r="L456" s="49"/>
    </row>
    <row r="457" spans="12:12" ht="12.75" x14ac:dyDescent="0.2">
      <c r="L457" s="49"/>
    </row>
    <row r="458" spans="12:12" ht="12.75" x14ac:dyDescent="0.2">
      <c r="L458" s="49"/>
    </row>
    <row r="459" spans="12:12" ht="12.75" x14ac:dyDescent="0.2">
      <c r="L459" s="49"/>
    </row>
    <row r="460" spans="12:12" ht="12.75" x14ac:dyDescent="0.2">
      <c r="L460" s="49"/>
    </row>
    <row r="461" spans="12:12" ht="12.75" x14ac:dyDescent="0.2">
      <c r="L461" s="49"/>
    </row>
    <row r="462" spans="12:12" ht="12.75" x14ac:dyDescent="0.2">
      <c r="L462" s="49"/>
    </row>
    <row r="463" spans="12:12" ht="12.75" x14ac:dyDescent="0.2">
      <c r="L463" s="49"/>
    </row>
    <row r="464" spans="12:12" ht="12.75" x14ac:dyDescent="0.2">
      <c r="L464" s="49"/>
    </row>
    <row r="465" spans="12:12" ht="12.75" x14ac:dyDescent="0.2">
      <c r="L465" s="49"/>
    </row>
    <row r="466" spans="12:12" ht="12.75" x14ac:dyDescent="0.2">
      <c r="L466" s="49"/>
    </row>
    <row r="467" spans="12:12" ht="12.75" x14ac:dyDescent="0.2">
      <c r="L467" s="49"/>
    </row>
    <row r="468" spans="12:12" ht="12.75" x14ac:dyDescent="0.2">
      <c r="L468" s="49"/>
    </row>
    <row r="469" spans="12:12" ht="12.75" x14ac:dyDescent="0.2">
      <c r="L469" s="49"/>
    </row>
    <row r="470" spans="12:12" ht="12.75" x14ac:dyDescent="0.2">
      <c r="L470" s="49"/>
    </row>
    <row r="471" spans="12:12" ht="12.75" x14ac:dyDescent="0.2">
      <c r="L471" s="49"/>
    </row>
    <row r="472" spans="12:12" ht="12.75" x14ac:dyDescent="0.2">
      <c r="L472" s="49"/>
    </row>
    <row r="473" spans="12:12" ht="12.75" x14ac:dyDescent="0.2">
      <c r="L473" s="49"/>
    </row>
    <row r="474" spans="12:12" ht="12.75" x14ac:dyDescent="0.2">
      <c r="L474" s="49"/>
    </row>
    <row r="475" spans="12:12" ht="12.75" x14ac:dyDescent="0.2">
      <c r="L475" s="49"/>
    </row>
    <row r="476" spans="12:12" ht="12.75" x14ac:dyDescent="0.2">
      <c r="L476" s="49"/>
    </row>
    <row r="477" spans="12:12" ht="12.75" x14ac:dyDescent="0.2">
      <c r="L477" s="49"/>
    </row>
    <row r="478" spans="12:12" ht="12.75" x14ac:dyDescent="0.2">
      <c r="L478" s="49"/>
    </row>
    <row r="479" spans="12:12" ht="12.75" x14ac:dyDescent="0.2">
      <c r="L479" s="49"/>
    </row>
    <row r="480" spans="12:12" ht="12.75" x14ac:dyDescent="0.2">
      <c r="L480" s="49"/>
    </row>
    <row r="481" spans="12:12" ht="12.75" x14ac:dyDescent="0.2">
      <c r="L481" s="49"/>
    </row>
    <row r="482" spans="12:12" ht="12.75" x14ac:dyDescent="0.2">
      <c r="L482" s="49"/>
    </row>
    <row r="483" spans="12:12" ht="12.75" x14ac:dyDescent="0.2">
      <c r="L483" s="49"/>
    </row>
    <row r="484" spans="12:12" ht="12.75" x14ac:dyDescent="0.2">
      <c r="L484" s="49"/>
    </row>
    <row r="485" spans="12:12" ht="12.75" x14ac:dyDescent="0.2">
      <c r="L485" s="49"/>
    </row>
    <row r="486" spans="12:12" ht="12.75" x14ac:dyDescent="0.2">
      <c r="L486" s="49"/>
    </row>
    <row r="487" spans="12:12" ht="12.75" x14ac:dyDescent="0.2">
      <c r="L487" s="49"/>
    </row>
    <row r="488" spans="12:12" ht="12.75" x14ac:dyDescent="0.2">
      <c r="L488" s="49"/>
    </row>
    <row r="489" spans="12:12" ht="12.75" x14ac:dyDescent="0.2">
      <c r="L489" s="49"/>
    </row>
    <row r="490" spans="12:12" ht="12.75" x14ac:dyDescent="0.2">
      <c r="L490" s="49"/>
    </row>
    <row r="491" spans="12:12" ht="12.75" x14ac:dyDescent="0.2">
      <c r="L491" s="49"/>
    </row>
    <row r="492" spans="12:12" ht="12.75" x14ac:dyDescent="0.2">
      <c r="L492" s="49"/>
    </row>
    <row r="493" spans="12:12" ht="12.75" x14ac:dyDescent="0.2">
      <c r="L493" s="49"/>
    </row>
    <row r="494" spans="12:12" ht="12.75" x14ac:dyDescent="0.2">
      <c r="L494" s="49"/>
    </row>
    <row r="495" spans="12:12" ht="12.75" x14ac:dyDescent="0.2">
      <c r="L495" s="49"/>
    </row>
    <row r="496" spans="12:12" ht="12.75" x14ac:dyDescent="0.2">
      <c r="L496" s="49"/>
    </row>
    <row r="497" spans="12:12" ht="12.75" x14ac:dyDescent="0.2">
      <c r="L497" s="49"/>
    </row>
    <row r="498" spans="12:12" ht="12.75" x14ac:dyDescent="0.2">
      <c r="L498" s="49"/>
    </row>
    <row r="499" spans="12:12" ht="12.75" x14ac:dyDescent="0.2">
      <c r="L499" s="49"/>
    </row>
    <row r="500" spans="12:12" ht="12.75" x14ac:dyDescent="0.2">
      <c r="L500" s="49"/>
    </row>
    <row r="501" spans="12:12" ht="12.75" x14ac:dyDescent="0.2">
      <c r="L501" s="49"/>
    </row>
    <row r="502" spans="12:12" ht="12.75" x14ac:dyDescent="0.2">
      <c r="L502" s="49"/>
    </row>
    <row r="503" spans="12:12" ht="12.75" x14ac:dyDescent="0.2">
      <c r="L503" s="49"/>
    </row>
    <row r="504" spans="12:12" ht="12.75" x14ac:dyDescent="0.2">
      <c r="L504" s="49"/>
    </row>
    <row r="505" spans="12:12" ht="12.75" x14ac:dyDescent="0.2">
      <c r="L505" s="49"/>
    </row>
    <row r="506" spans="12:12" ht="12.75" x14ac:dyDescent="0.2">
      <c r="L506" s="49"/>
    </row>
    <row r="507" spans="12:12" ht="12.75" x14ac:dyDescent="0.2">
      <c r="L507" s="49"/>
    </row>
    <row r="508" spans="12:12" ht="12.75" x14ac:dyDescent="0.2">
      <c r="L508" s="49"/>
    </row>
    <row r="509" spans="12:12" ht="12.75" x14ac:dyDescent="0.2">
      <c r="L509" s="49"/>
    </row>
    <row r="510" spans="12:12" ht="12.75" x14ac:dyDescent="0.2">
      <c r="L510" s="49"/>
    </row>
    <row r="511" spans="12:12" ht="12.75" x14ac:dyDescent="0.2">
      <c r="L511" s="49"/>
    </row>
    <row r="512" spans="12:12" ht="12.75" x14ac:dyDescent="0.2">
      <c r="L512" s="49"/>
    </row>
    <row r="513" spans="12:12" ht="12.75" x14ac:dyDescent="0.2">
      <c r="L513" s="49"/>
    </row>
    <row r="514" spans="12:12" ht="12.75" x14ac:dyDescent="0.2">
      <c r="L514" s="49"/>
    </row>
    <row r="515" spans="12:12" ht="12.75" x14ac:dyDescent="0.2">
      <c r="L515" s="49"/>
    </row>
    <row r="516" spans="12:12" ht="12.75" x14ac:dyDescent="0.2">
      <c r="L516" s="49"/>
    </row>
    <row r="517" spans="12:12" ht="12.75" x14ac:dyDescent="0.2">
      <c r="L517" s="49"/>
    </row>
    <row r="518" spans="12:12" ht="12.75" x14ac:dyDescent="0.2">
      <c r="L518" s="49"/>
    </row>
    <row r="519" spans="12:12" ht="12.75" x14ac:dyDescent="0.2">
      <c r="L519" s="49"/>
    </row>
    <row r="520" spans="12:12" ht="12.75" x14ac:dyDescent="0.2">
      <c r="L520" s="49"/>
    </row>
    <row r="521" spans="12:12" ht="12.75" x14ac:dyDescent="0.2">
      <c r="L521" s="49"/>
    </row>
    <row r="522" spans="12:12" ht="12.75" x14ac:dyDescent="0.2">
      <c r="L522" s="49"/>
    </row>
    <row r="523" spans="12:12" ht="12.75" x14ac:dyDescent="0.2">
      <c r="L523" s="49"/>
    </row>
    <row r="524" spans="12:12" ht="12.75" x14ac:dyDescent="0.2">
      <c r="L524" s="49"/>
    </row>
    <row r="525" spans="12:12" ht="12.75" x14ac:dyDescent="0.2">
      <c r="L525" s="49"/>
    </row>
    <row r="526" spans="12:12" ht="12.75" x14ac:dyDescent="0.2">
      <c r="L526" s="49"/>
    </row>
    <row r="527" spans="12:12" ht="12.75" x14ac:dyDescent="0.2">
      <c r="L527" s="49"/>
    </row>
    <row r="528" spans="12:12" ht="12.75" x14ac:dyDescent="0.2">
      <c r="L528" s="49"/>
    </row>
    <row r="529" spans="12:12" ht="12.75" x14ac:dyDescent="0.2">
      <c r="L529" s="49"/>
    </row>
    <row r="530" spans="12:12" ht="12.75" x14ac:dyDescent="0.2">
      <c r="L530" s="49"/>
    </row>
    <row r="531" spans="12:12" ht="12.75" x14ac:dyDescent="0.2">
      <c r="L531" s="49"/>
    </row>
    <row r="532" spans="12:12" ht="12.75" x14ac:dyDescent="0.2">
      <c r="L532" s="49"/>
    </row>
    <row r="533" spans="12:12" ht="12.75" x14ac:dyDescent="0.2">
      <c r="L533" s="49"/>
    </row>
    <row r="534" spans="12:12" ht="12.75" x14ac:dyDescent="0.2">
      <c r="L534" s="49"/>
    </row>
    <row r="535" spans="12:12" ht="12.75" x14ac:dyDescent="0.2">
      <c r="L535" s="49"/>
    </row>
    <row r="536" spans="12:12" ht="12.75" x14ac:dyDescent="0.2">
      <c r="L536" s="49"/>
    </row>
    <row r="537" spans="12:12" ht="12.75" x14ac:dyDescent="0.2">
      <c r="L537" s="49"/>
    </row>
    <row r="538" spans="12:12" ht="12.75" x14ac:dyDescent="0.2">
      <c r="L538" s="49"/>
    </row>
    <row r="539" spans="12:12" ht="12.75" x14ac:dyDescent="0.2">
      <c r="L539" s="49"/>
    </row>
    <row r="540" spans="12:12" ht="12.75" x14ac:dyDescent="0.2">
      <c r="L540" s="49"/>
    </row>
    <row r="541" spans="12:12" ht="12.75" x14ac:dyDescent="0.2">
      <c r="L541" s="49"/>
    </row>
    <row r="542" spans="12:12" ht="12.75" x14ac:dyDescent="0.2">
      <c r="L542" s="49"/>
    </row>
    <row r="543" spans="12:12" ht="12.75" x14ac:dyDescent="0.2">
      <c r="L543" s="49"/>
    </row>
    <row r="544" spans="12:12" ht="12.75" x14ac:dyDescent="0.2">
      <c r="L544" s="49"/>
    </row>
    <row r="545" spans="12:12" ht="12.75" x14ac:dyDescent="0.2">
      <c r="L545" s="49"/>
    </row>
    <row r="546" spans="12:12" ht="12.75" x14ac:dyDescent="0.2">
      <c r="L546" s="49"/>
    </row>
    <row r="547" spans="12:12" ht="12.75" x14ac:dyDescent="0.2">
      <c r="L547" s="49"/>
    </row>
    <row r="548" spans="12:12" ht="12.75" x14ac:dyDescent="0.2">
      <c r="L548" s="49"/>
    </row>
    <row r="549" spans="12:12" ht="12.75" x14ac:dyDescent="0.2">
      <c r="L549" s="49"/>
    </row>
    <row r="550" spans="12:12" ht="12.75" x14ac:dyDescent="0.2">
      <c r="L550" s="49"/>
    </row>
    <row r="551" spans="12:12" ht="12.75" x14ac:dyDescent="0.2">
      <c r="L551" s="49"/>
    </row>
    <row r="552" spans="12:12" ht="12.75" x14ac:dyDescent="0.2">
      <c r="L552" s="49"/>
    </row>
    <row r="553" spans="12:12" ht="12.75" x14ac:dyDescent="0.2">
      <c r="L553" s="49"/>
    </row>
    <row r="554" spans="12:12" ht="12.75" x14ac:dyDescent="0.2">
      <c r="L554" s="49"/>
    </row>
    <row r="555" spans="12:12" ht="12.75" x14ac:dyDescent="0.2">
      <c r="L555" s="49"/>
    </row>
    <row r="556" spans="12:12" ht="12.75" x14ac:dyDescent="0.2">
      <c r="L556" s="49"/>
    </row>
    <row r="557" spans="12:12" ht="12.75" x14ac:dyDescent="0.2">
      <c r="L557" s="49"/>
    </row>
    <row r="558" spans="12:12" ht="12.75" x14ac:dyDescent="0.2">
      <c r="L558" s="49"/>
    </row>
    <row r="559" spans="12:12" ht="12.75" x14ac:dyDescent="0.2">
      <c r="L559" s="49"/>
    </row>
    <row r="560" spans="12:12" ht="12.75" x14ac:dyDescent="0.2">
      <c r="L560" s="49"/>
    </row>
    <row r="561" spans="12:12" ht="12.75" x14ac:dyDescent="0.2">
      <c r="L561" s="49"/>
    </row>
    <row r="562" spans="12:12" ht="12.75" x14ac:dyDescent="0.2">
      <c r="L562" s="49"/>
    </row>
    <row r="563" spans="12:12" ht="12.75" x14ac:dyDescent="0.2">
      <c r="L563" s="49"/>
    </row>
    <row r="564" spans="12:12" ht="12.75" x14ac:dyDescent="0.2">
      <c r="L564" s="49"/>
    </row>
    <row r="565" spans="12:12" ht="12.75" x14ac:dyDescent="0.2">
      <c r="L565" s="49"/>
    </row>
    <row r="566" spans="12:12" ht="12.75" x14ac:dyDescent="0.2">
      <c r="L566" s="49"/>
    </row>
    <row r="567" spans="12:12" ht="12.75" x14ac:dyDescent="0.2">
      <c r="L567" s="49"/>
    </row>
    <row r="568" spans="12:12" ht="12.75" x14ac:dyDescent="0.2">
      <c r="L568" s="49"/>
    </row>
    <row r="569" spans="12:12" ht="12.75" x14ac:dyDescent="0.2">
      <c r="L569" s="49"/>
    </row>
    <row r="570" spans="12:12" ht="12.75" x14ac:dyDescent="0.2">
      <c r="L570" s="49"/>
    </row>
    <row r="571" spans="12:12" ht="12.75" x14ac:dyDescent="0.2">
      <c r="L571" s="49"/>
    </row>
    <row r="572" spans="12:12" ht="12.75" x14ac:dyDescent="0.2">
      <c r="L572" s="49"/>
    </row>
    <row r="573" spans="12:12" ht="12.75" x14ac:dyDescent="0.2">
      <c r="L573" s="49"/>
    </row>
    <row r="574" spans="12:12" ht="12.75" x14ac:dyDescent="0.2">
      <c r="L574" s="49"/>
    </row>
    <row r="575" spans="12:12" ht="12.75" x14ac:dyDescent="0.2">
      <c r="L575" s="49"/>
    </row>
    <row r="576" spans="12:12" ht="12.75" x14ac:dyDescent="0.2">
      <c r="L576" s="49"/>
    </row>
    <row r="577" spans="12:12" ht="12.75" x14ac:dyDescent="0.2">
      <c r="L577" s="49"/>
    </row>
    <row r="578" spans="12:12" ht="12.75" x14ac:dyDescent="0.2">
      <c r="L578" s="49"/>
    </row>
    <row r="579" spans="12:12" ht="12.75" x14ac:dyDescent="0.2">
      <c r="L579" s="49"/>
    </row>
    <row r="580" spans="12:12" ht="12.75" x14ac:dyDescent="0.2">
      <c r="L580" s="49"/>
    </row>
    <row r="581" spans="12:12" ht="12.75" x14ac:dyDescent="0.2">
      <c r="L581" s="49"/>
    </row>
    <row r="582" spans="12:12" ht="12.75" x14ac:dyDescent="0.2">
      <c r="L582" s="49"/>
    </row>
    <row r="583" spans="12:12" ht="12.75" x14ac:dyDescent="0.2">
      <c r="L583" s="49"/>
    </row>
    <row r="584" spans="12:12" ht="12.75" x14ac:dyDescent="0.2">
      <c r="L584" s="49"/>
    </row>
    <row r="585" spans="12:12" ht="12.75" x14ac:dyDescent="0.2">
      <c r="L585" s="49"/>
    </row>
    <row r="586" spans="12:12" ht="12.75" x14ac:dyDescent="0.2">
      <c r="L586" s="49"/>
    </row>
    <row r="587" spans="12:12" ht="12.75" x14ac:dyDescent="0.2">
      <c r="L587" s="49"/>
    </row>
    <row r="588" spans="12:12" ht="12.75" x14ac:dyDescent="0.2">
      <c r="L588" s="49"/>
    </row>
    <row r="589" spans="12:12" ht="12.75" x14ac:dyDescent="0.2">
      <c r="L589" s="49"/>
    </row>
    <row r="590" spans="12:12" ht="12.75" x14ac:dyDescent="0.2">
      <c r="L590" s="49"/>
    </row>
    <row r="591" spans="12:12" ht="12.75" x14ac:dyDescent="0.2">
      <c r="L591" s="49"/>
    </row>
    <row r="592" spans="12:12" ht="12.75" x14ac:dyDescent="0.2">
      <c r="L592" s="49"/>
    </row>
    <row r="593" spans="12:12" ht="12.75" x14ac:dyDescent="0.2">
      <c r="L593" s="49"/>
    </row>
    <row r="594" spans="12:12" ht="12.75" x14ac:dyDescent="0.2">
      <c r="L594" s="49"/>
    </row>
    <row r="595" spans="12:12" ht="12.75" x14ac:dyDescent="0.2">
      <c r="L595" s="49"/>
    </row>
    <row r="596" spans="12:12" ht="12.75" x14ac:dyDescent="0.2">
      <c r="L596" s="49"/>
    </row>
    <row r="597" spans="12:12" ht="12.75" x14ac:dyDescent="0.2">
      <c r="L597" s="49"/>
    </row>
    <row r="598" spans="12:12" ht="12.75" x14ac:dyDescent="0.2">
      <c r="L598" s="49"/>
    </row>
    <row r="599" spans="12:12" ht="12.75" x14ac:dyDescent="0.2">
      <c r="L599" s="49"/>
    </row>
    <row r="600" spans="12:12" ht="12.75" x14ac:dyDescent="0.2">
      <c r="L600" s="49"/>
    </row>
    <row r="601" spans="12:12" ht="12.75" x14ac:dyDescent="0.2">
      <c r="L601" s="49"/>
    </row>
    <row r="602" spans="12:12" ht="12.75" x14ac:dyDescent="0.2">
      <c r="L602" s="49"/>
    </row>
    <row r="603" spans="12:12" ht="12.75" x14ac:dyDescent="0.2">
      <c r="L603" s="49"/>
    </row>
    <row r="604" spans="12:12" ht="12.75" x14ac:dyDescent="0.2">
      <c r="L604" s="49"/>
    </row>
    <row r="605" spans="12:12" ht="12.75" x14ac:dyDescent="0.2">
      <c r="L605" s="49"/>
    </row>
    <row r="606" spans="12:12" ht="12.75" x14ac:dyDescent="0.2">
      <c r="L606" s="49"/>
    </row>
    <row r="607" spans="12:12" ht="12.75" x14ac:dyDescent="0.2">
      <c r="L607" s="49"/>
    </row>
    <row r="608" spans="12:12" ht="12.75" x14ac:dyDescent="0.2">
      <c r="L608" s="49"/>
    </row>
    <row r="609" spans="12:12" ht="12.75" x14ac:dyDescent="0.2">
      <c r="L609" s="49"/>
    </row>
    <row r="610" spans="12:12" ht="12.75" x14ac:dyDescent="0.2">
      <c r="L610" s="49"/>
    </row>
    <row r="611" spans="12:12" ht="12.75" x14ac:dyDescent="0.2">
      <c r="L611" s="49"/>
    </row>
    <row r="612" spans="12:12" ht="12.75" x14ac:dyDescent="0.2">
      <c r="L612" s="49"/>
    </row>
    <row r="613" spans="12:12" ht="12.75" x14ac:dyDescent="0.2">
      <c r="L613" s="49"/>
    </row>
    <row r="614" spans="12:12" ht="12.75" x14ac:dyDescent="0.2">
      <c r="L614" s="49"/>
    </row>
    <row r="615" spans="12:12" ht="12.75" x14ac:dyDescent="0.2">
      <c r="L615" s="49"/>
    </row>
    <row r="616" spans="12:12" ht="12.75" x14ac:dyDescent="0.2">
      <c r="L616" s="49"/>
    </row>
    <row r="617" spans="12:12" ht="12.75" x14ac:dyDescent="0.2">
      <c r="L617" s="49"/>
    </row>
    <row r="618" spans="12:12" ht="12.75" x14ac:dyDescent="0.2">
      <c r="L618" s="49"/>
    </row>
    <row r="619" spans="12:12" ht="12.75" x14ac:dyDescent="0.2">
      <c r="L619" s="49"/>
    </row>
    <row r="620" spans="12:12" ht="12.75" x14ac:dyDescent="0.2">
      <c r="L620" s="49"/>
    </row>
    <row r="621" spans="12:12" ht="12.75" x14ac:dyDescent="0.2">
      <c r="L621" s="49"/>
    </row>
    <row r="622" spans="12:12" ht="12.75" x14ac:dyDescent="0.2">
      <c r="L622" s="49"/>
    </row>
    <row r="623" spans="12:12" ht="12.75" x14ac:dyDescent="0.2">
      <c r="L623" s="49"/>
    </row>
    <row r="624" spans="12:12" ht="12.75" x14ac:dyDescent="0.2">
      <c r="L624" s="49"/>
    </row>
    <row r="625" spans="12:12" ht="12.75" x14ac:dyDescent="0.2">
      <c r="L625" s="49"/>
    </row>
    <row r="626" spans="12:12" ht="12.75" x14ac:dyDescent="0.2">
      <c r="L626" s="49"/>
    </row>
    <row r="627" spans="12:12" ht="12.75" x14ac:dyDescent="0.2">
      <c r="L627" s="49"/>
    </row>
    <row r="628" spans="12:12" ht="12.75" x14ac:dyDescent="0.2">
      <c r="L628" s="49"/>
    </row>
    <row r="629" spans="12:12" ht="12.75" x14ac:dyDescent="0.2">
      <c r="L629" s="49"/>
    </row>
    <row r="630" spans="12:12" ht="12.75" x14ac:dyDescent="0.2">
      <c r="L630" s="49"/>
    </row>
    <row r="631" spans="12:12" ht="12.75" x14ac:dyDescent="0.2">
      <c r="L631" s="49"/>
    </row>
    <row r="632" spans="12:12" ht="12.75" x14ac:dyDescent="0.2">
      <c r="L632" s="49"/>
    </row>
    <row r="633" spans="12:12" ht="12.75" x14ac:dyDescent="0.2">
      <c r="L633" s="49"/>
    </row>
    <row r="634" spans="12:12" ht="12.75" x14ac:dyDescent="0.2">
      <c r="L634" s="49"/>
    </row>
    <row r="635" spans="12:12" ht="12.75" x14ac:dyDescent="0.2">
      <c r="L635" s="49"/>
    </row>
    <row r="636" spans="12:12" ht="12.75" x14ac:dyDescent="0.2">
      <c r="L636" s="49"/>
    </row>
    <row r="637" spans="12:12" ht="12.75" x14ac:dyDescent="0.2">
      <c r="L637" s="49"/>
    </row>
    <row r="638" spans="12:12" ht="12.75" x14ac:dyDescent="0.2">
      <c r="L638" s="49"/>
    </row>
    <row r="639" spans="12:12" ht="12.75" x14ac:dyDescent="0.2">
      <c r="L639" s="49"/>
    </row>
    <row r="640" spans="12:12" ht="12.75" x14ac:dyDescent="0.2">
      <c r="L640" s="49"/>
    </row>
    <row r="641" spans="12:12" ht="12.75" x14ac:dyDescent="0.2">
      <c r="L641" s="49"/>
    </row>
    <row r="642" spans="12:12" ht="12.75" x14ac:dyDescent="0.2">
      <c r="L642" s="49"/>
    </row>
    <row r="643" spans="12:12" ht="12.75" x14ac:dyDescent="0.2">
      <c r="L643" s="49"/>
    </row>
    <row r="644" spans="12:12" ht="12.75" x14ac:dyDescent="0.2">
      <c r="L644" s="49"/>
    </row>
    <row r="645" spans="12:12" ht="12.75" x14ac:dyDescent="0.2">
      <c r="L645" s="49"/>
    </row>
    <row r="646" spans="12:12" ht="12.75" x14ac:dyDescent="0.2">
      <c r="L646" s="49"/>
    </row>
    <row r="647" spans="12:12" ht="12.75" x14ac:dyDescent="0.2">
      <c r="L647" s="49"/>
    </row>
    <row r="648" spans="12:12" ht="12.75" x14ac:dyDescent="0.2">
      <c r="L648" s="49"/>
    </row>
    <row r="649" spans="12:12" ht="12.75" x14ac:dyDescent="0.2">
      <c r="L649" s="49"/>
    </row>
    <row r="650" spans="12:12" ht="12.75" x14ac:dyDescent="0.2">
      <c r="L650" s="49"/>
    </row>
    <row r="651" spans="12:12" ht="12.75" x14ac:dyDescent="0.2">
      <c r="L651" s="49"/>
    </row>
    <row r="652" spans="12:12" ht="12.75" x14ac:dyDescent="0.2">
      <c r="L652" s="49"/>
    </row>
    <row r="653" spans="12:12" ht="12.75" x14ac:dyDescent="0.2">
      <c r="L653" s="49"/>
    </row>
    <row r="654" spans="12:12" ht="12.75" x14ac:dyDescent="0.2">
      <c r="L654" s="49"/>
    </row>
    <row r="655" spans="12:12" ht="12.75" x14ac:dyDescent="0.2">
      <c r="L655" s="49"/>
    </row>
    <row r="656" spans="12:12" ht="12.75" x14ac:dyDescent="0.2">
      <c r="L656" s="49"/>
    </row>
    <row r="657" spans="12:12" ht="12.75" x14ac:dyDescent="0.2">
      <c r="L657" s="49"/>
    </row>
    <row r="658" spans="12:12" ht="12.75" x14ac:dyDescent="0.2">
      <c r="L658" s="49"/>
    </row>
    <row r="659" spans="12:12" ht="12.75" x14ac:dyDescent="0.2">
      <c r="L659" s="49"/>
    </row>
    <row r="660" spans="12:12" ht="12.75" x14ac:dyDescent="0.2">
      <c r="L660" s="49"/>
    </row>
    <row r="661" spans="12:12" ht="12.75" x14ac:dyDescent="0.2">
      <c r="L661" s="49"/>
    </row>
    <row r="662" spans="12:12" ht="12.75" x14ac:dyDescent="0.2">
      <c r="L662" s="49"/>
    </row>
    <row r="663" spans="12:12" ht="12.75" x14ac:dyDescent="0.2">
      <c r="L663" s="49"/>
    </row>
    <row r="664" spans="12:12" ht="12.75" x14ac:dyDescent="0.2">
      <c r="L664" s="49"/>
    </row>
    <row r="665" spans="12:12" ht="12.75" x14ac:dyDescent="0.2">
      <c r="L665" s="49"/>
    </row>
    <row r="666" spans="12:12" ht="12.75" x14ac:dyDescent="0.2">
      <c r="L666" s="49"/>
    </row>
    <row r="667" spans="12:12" ht="12.75" x14ac:dyDescent="0.2">
      <c r="L667" s="49"/>
    </row>
    <row r="668" spans="12:12" ht="12.75" x14ac:dyDescent="0.2">
      <c r="L668" s="49"/>
    </row>
    <row r="669" spans="12:12" ht="12.75" x14ac:dyDescent="0.2">
      <c r="L669" s="49"/>
    </row>
    <row r="670" spans="12:12" ht="12.75" x14ac:dyDescent="0.2">
      <c r="L670" s="49"/>
    </row>
    <row r="671" spans="12:12" ht="12.75" x14ac:dyDescent="0.2">
      <c r="L671" s="49"/>
    </row>
    <row r="672" spans="12:12" ht="12.75" x14ac:dyDescent="0.2">
      <c r="L672" s="49"/>
    </row>
    <row r="673" spans="12:12" ht="12.75" x14ac:dyDescent="0.2">
      <c r="L673" s="49"/>
    </row>
    <row r="674" spans="12:12" ht="12.75" x14ac:dyDescent="0.2">
      <c r="L674" s="49"/>
    </row>
    <row r="675" spans="12:12" ht="12.75" x14ac:dyDescent="0.2">
      <c r="L675" s="49"/>
    </row>
    <row r="676" spans="12:12" ht="12.75" x14ac:dyDescent="0.2">
      <c r="L676" s="49"/>
    </row>
    <row r="677" spans="12:12" ht="12.75" x14ac:dyDescent="0.2">
      <c r="L677" s="49"/>
    </row>
    <row r="678" spans="12:12" ht="12.75" x14ac:dyDescent="0.2">
      <c r="L678" s="49"/>
    </row>
    <row r="679" spans="12:12" ht="12.75" x14ac:dyDescent="0.2">
      <c r="L679" s="49"/>
    </row>
    <row r="680" spans="12:12" ht="12.75" x14ac:dyDescent="0.2">
      <c r="L680" s="49"/>
    </row>
    <row r="681" spans="12:12" ht="12.75" x14ac:dyDescent="0.2">
      <c r="L681" s="49"/>
    </row>
    <row r="682" spans="12:12" ht="12.75" x14ac:dyDescent="0.2">
      <c r="L682" s="49"/>
    </row>
    <row r="683" spans="12:12" ht="12.75" x14ac:dyDescent="0.2">
      <c r="L683" s="49"/>
    </row>
    <row r="684" spans="12:12" ht="12.75" x14ac:dyDescent="0.2">
      <c r="L684" s="49"/>
    </row>
    <row r="685" spans="12:12" ht="12.75" x14ac:dyDescent="0.2">
      <c r="L685" s="49"/>
    </row>
    <row r="686" spans="12:12" ht="12.75" x14ac:dyDescent="0.2">
      <c r="L686" s="49"/>
    </row>
    <row r="687" spans="12:12" ht="12.75" x14ac:dyDescent="0.2">
      <c r="L687" s="49"/>
    </row>
    <row r="688" spans="12:12" ht="12.75" x14ac:dyDescent="0.2">
      <c r="L688" s="49"/>
    </row>
    <row r="689" spans="12:12" ht="12.75" x14ac:dyDescent="0.2">
      <c r="L689" s="49"/>
    </row>
    <row r="690" spans="12:12" ht="12.75" x14ac:dyDescent="0.2">
      <c r="L690" s="49"/>
    </row>
    <row r="691" spans="12:12" ht="12.75" x14ac:dyDescent="0.2">
      <c r="L691" s="49"/>
    </row>
    <row r="692" spans="12:12" ht="12.75" x14ac:dyDescent="0.2">
      <c r="L692" s="49"/>
    </row>
    <row r="693" spans="12:12" ht="12.75" x14ac:dyDescent="0.2">
      <c r="L693" s="49"/>
    </row>
    <row r="694" spans="12:12" ht="12.75" x14ac:dyDescent="0.2">
      <c r="L694" s="49"/>
    </row>
    <row r="695" spans="12:12" ht="12.75" x14ac:dyDescent="0.2">
      <c r="L695" s="49"/>
    </row>
    <row r="696" spans="12:12" ht="12.75" x14ac:dyDescent="0.2">
      <c r="L696" s="49"/>
    </row>
    <row r="697" spans="12:12" ht="12.75" x14ac:dyDescent="0.2">
      <c r="L697" s="49"/>
    </row>
    <row r="698" spans="12:12" ht="12.75" x14ac:dyDescent="0.2">
      <c r="L698" s="49"/>
    </row>
    <row r="699" spans="12:12" ht="12.75" x14ac:dyDescent="0.2">
      <c r="L699" s="49"/>
    </row>
    <row r="700" spans="12:12" ht="12.75" x14ac:dyDescent="0.2">
      <c r="L700" s="49"/>
    </row>
    <row r="701" spans="12:12" ht="12.75" x14ac:dyDescent="0.2">
      <c r="L701" s="49"/>
    </row>
    <row r="702" spans="12:12" ht="12.75" x14ac:dyDescent="0.2">
      <c r="L702" s="49"/>
    </row>
    <row r="703" spans="12:12" ht="12.75" x14ac:dyDescent="0.2">
      <c r="L703" s="49"/>
    </row>
    <row r="704" spans="12:12" ht="12.75" x14ac:dyDescent="0.2">
      <c r="L704" s="49"/>
    </row>
    <row r="705" spans="12:12" ht="12.75" x14ac:dyDescent="0.2">
      <c r="L705" s="49"/>
    </row>
    <row r="706" spans="12:12" ht="12.75" x14ac:dyDescent="0.2">
      <c r="L706" s="49"/>
    </row>
    <row r="707" spans="12:12" ht="12.75" x14ac:dyDescent="0.2">
      <c r="L707" s="49"/>
    </row>
    <row r="708" spans="12:12" ht="12.75" x14ac:dyDescent="0.2">
      <c r="L708" s="49"/>
    </row>
    <row r="709" spans="12:12" ht="12.75" x14ac:dyDescent="0.2">
      <c r="L709" s="49"/>
    </row>
    <row r="710" spans="12:12" ht="12.75" x14ac:dyDescent="0.2">
      <c r="L710" s="49"/>
    </row>
    <row r="711" spans="12:12" ht="12.75" x14ac:dyDescent="0.2">
      <c r="L711" s="49"/>
    </row>
    <row r="712" spans="12:12" ht="12.75" x14ac:dyDescent="0.2">
      <c r="L712" s="49"/>
    </row>
    <row r="713" spans="12:12" ht="12.75" x14ac:dyDescent="0.2">
      <c r="L713" s="49"/>
    </row>
    <row r="714" spans="12:12" ht="12.75" x14ac:dyDescent="0.2">
      <c r="L714" s="49"/>
    </row>
    <row r="715" spans="12:12" ht="12.75" x14ac:dyDescent="0.2">
      <c r="L715" s="49"/>
    </row>
    <row r="716" spans="12:12" ht="12.75" x14ac:dyDescent="0.2">
      <c r="L716" s="49"/>
    </row>
    <row r="717" spans="12:12" ht="12.75" x14ac:dyDescent="0.2">
      <c r="L717" s="49"/>
    </row>
    <row r="718" spans="12:12" ht="12.75" x14ac:dyDescent="0.2">
      <c r="L718" s="49"/>
    </row>
    <row r="719" spans="12:12" ht="12.75" x14ac:dyDescent="0.2">
      <c r="L719" s="49"/>
    </row>
    <row r="720" spans="12:12" ht="12.75" x14ac:dyDescent="0.2">
      <c r="L720" s="49"/>
    </row>
    <row r="721" spans="12:12" ht="12.75" x14ac:dyDescent="0.2">
      <c r="L721" s="49"/>
    </row>
    <row r="722" spans="12:12" ht="12.75" x14ac:dyDescent="0.2">
      <c r="L722" s="49"/>
    </row>
    <row r="723" spans="12:12" ht="12.75" x14ac:dyDescent="0.2">
      <c r="L723" s="49"/>
    </row>
    <row r="724" spans="12:12" ht="12.75" x14ac:dyDescent="0.2">
      <c r="L724" s="49"/>
    </row>
    <row r="725" spans="12:12" ht="12.75" x14ac:dyDescent="0.2">
      <c r="L725" s="49"/>
    </row>
    <row r="726" spans="12:12" ht="12.75" x14ac:dyDescent="0.2">
      <c r="L726" s="49"/>
    </row>
    <row r="727" spans="12:12" ht="12.75" x14ac:dyDescent="0.2">
      <c r="L727" s="49"/>
    </row>
    <row r="728" spans="12:12" ht="12.75" x14ac:dyDescent="0.2">
      <c r="L728" s="49"/>
    </row>
    <row r="729" spans="12:12" ht="12.75" x14ac:dyDescent="0.2">
      <c r="L729" s="49"/>
    </row>
    <row r="730" spans="12:12" ht="12.75" x14ac:dyDescent="0.2">
      <c r="L730" s="49"/>
    </row>
    <row r="731" spans="12:12" ht="12.75" x14ac:dyDescent="0.2">
      <c r="L731" s="49"/>
    </row>
    <row r="732" spans="12:12" ht="12.75" x14ac:dyDescent="0.2">
      <c r="L732" s="49"/>
    </row>
    <row r="733" spans="12:12" ht="12.75" x14ac:dyDescent="0.2">
      <c r="L733" s="49"/>
    </row>
    <row r="734" spans="12:12" ht="12.75" x14ac:dyDescent="0.2">
      <c r="L734" s="49"/>
    </row>
    <row r="735" spans="12:12" ht="12.75" x14ac:dyDescent="0.2">
      <c r="L735" s="49"/>
    </row>
    <row r="736" spans="12:12" ht="12.75" x14ac:dyDescent="0.2">
      <c r="L736" s="49"/>
    </row>
    <row r="737" spans="12:12" ht="12.75" x14ac:dyDescent="0.2">
      <c r="L737" s="49"/>
    </row>
    <row r="738" spans="12:12" ht="12.75" x14ac:dyDescent="0.2">
      <c r="L738" s="49"/>
    </row>
    <row r="739" spans="12:12" ht="12.75" x14ac:dyDescent="0.2">
      <c r="L739" s="49"/>
    </row>
    <row r="740" spans="12:12" ht="12.75" x14ac:dyDescent="0.2">
      <c r="L740" s="49"/>
    </row>
    <row r="741" spans="12:12" ht="12.75" x14ac:dyDescent="0.2">
      <c r="L741" s="49"/>
    </row>
    <row r="742" spans="12:12" ht="12.75" x14ac:dyDescent="0.2">
      <c r="L742" s="49"/>
    </row>
    <row r="743" spans="12:12" ht="12.75" x14ac:dyDescent="0.2">
      <c r="L743" s="49"/>
    </row>
    <row r="744" spans="12:12" ht="12.75" x14ac:dyDescent="0.2">
      <c r="L744" s="49"/>
    </row>
    <row r="745" spans="12:12" ht="12.75" x14ac:dyDescent="0.2">
      <c r="L745" s="49"/>
    </row>
    <row r="746" spans="12:12" ht="12.75" x14ac:dyDescent="0.2">
      <c r="L746" s="49"/>
    </row>
    <row r="747" spans="12:12" ht="12.75" x14ac:dyDescent="0.2">
      <c r="L747" s="49"/>
    </row>
    <row r="748" spans="12:12" ht="12.75" x14ac:dyDescent="0.2">
      <c r="L748" s="49"/>
    </row>
    <row r="749" spans="12:12" ht="12.75" x14ac:dyDescent="0.2">
      <c r="L749" s="49"/>
    </row>
    <row r="750" spans="12:12" ht="12.75" x14ac:dyDescent="0.2">
      <c r="L750" s="49"/>
    </row>
    <row r="751" spans="12:12" ht="12.75" x14ac:dyDescent="0.2">
      <c r="L751" s="49"/>
    </row>
    <row r="752" spans="12:12" ht="12.75" x14ac:dyDescent="0.2">
      <c r="L752" s="49"/>
    </row>
    <row r="753" spans="12:12" ht="12.75" x14ac:dyDescent="0.2">
      <c r="L753" s="49"/>
    </row>
    <row r="754" spans="12:12" ht="12.75" x14ac:dyDescent="0.2">
      <c r="L754" s="49"/>
    </row>
    <row r="755" spans="12:12" ht="12.75" x14ac:dyDescent="0.2">
      <c r="L755" s="49"/>
    </row>
    <row r="756" spans="12:12" ht="12.75" x14ac:dyDescent="0.2">
      <c r="L756" s="49"/>
    </row>
    <row r="757" spans="12:12" ht="12.75" x14ac:dyDescent="0.2">
      <c r="L757" s="49"/>
    </row>
    <row r="758" spans="12:12" ht="12.75" x14ac:dyDescent="0.2">
      <c r="L758" s="49"/>
    </row>
    <row r="759" spans="12:12" ht="12.75" x14ac:dyDescent="0.2">
      <c r="L759" s="49"/>
    </row>
    <row r="760" spans="12:12" ht="12.75" x14ac:dyDescent="0.2">
      <c r="L760" s="49"/>
    </row>
    <row r="761" spans="12:12" ht="12.75" x14ac:dyDescent="0.2">
      <c r="L761" s="49"/>
    </row>
    <row r="762" spans="12:12" ht="12.75" x14ac:dyDescent="0.2">
      <c r="L762" s="49"/>
    </row>
    <row r="763" spans="12:12" ht="12.75" x14ac:dyDescent="0.2">
      <c r="L763" s="49"/>
    </row>
    <row r="764" spans="12:12" ht="12.75" x14ac:dyDescent="0.2">
      <c r="L764" s="49"/>
    </row>
    <row r="765" spans="12:12" ht="12.75" x14ac:dyDescent="0.2">
      <c r="L765" s="49"/>
    </row>
    <row r="766" spans="12:12" ht="12.75" x14ac:dyDescent="0.2">
      <c r="L766" s="49"/>
    </row>
    <row r="767" spans="12:12" ht="12.75" x14ac:dyDescent="0.2">
      <c r="L767" s="49"/>
    </row>
    <row r="768" spans="12:12" ht="12.75" x14ac:dyDescent="0.2">
      <c r="L768" s="49"/>
    </row>
    <row r="769" spans="12:12" ht="12.75" x14ac:dyDescent="0.2">
      <c r="L769" s="49"/>
    </row>
    <row r="770" spans="12:12" ht="12.75" x14ac:dyDescent="0.2">
      <c r="L770" s="49"/>
    </row>
    <row r="771" spans="12:12" ht="12.75" x14ac:dyDescent="0.2">
      <c r="L771" s="49"/>
    </row>
    <row r="772" spans="12:12" ht="12.75" x14ac:dyDescent="0.2">
      <c r="L772" s="49"/>
    </row>
    <row r="773" spans="12:12" ht="12.75" x14ac:dyDescent="0.2">
      <c r="L773" s="49"/>
    </row>
    <row r="774" spans="12:12" ht="12.75" x14ac:dyDescent="0.2">
      <c r="L774" s="49"/>
    </row>
    <row r="775" spans="12:12" ht="12.75" x14ac:dyDescent="0.2">
      <c r="L775" s="49"/>
    </row>
    <row r="776" spans="12:12" ht="12.75" x14ac:dyDescent="0.2">
      <c r="L776" s="49"/>
    </row>
    <row r="777" spans="12:12" ht="12.75" x14ac:dyDescent="0.2">
      <c r="L777" s="49"/>
    </row>
    <row r="778" spans="12:12" ht="12.75" x14ac:dyDescent="0.2">
      <c r="L778" s="49"/>
    </row>
    <row r="779" spans="12:12" ht="12.75" x14ac:dyDescent="0.2">
      <c r="L779" s="49"/>
    </row>
    <row r="780" spans="12:12" ht="12.75" x14ac:dyDescent="0.2">
      <c r="L780" s="49"/>
    </row>
    <row r="781" spans="12:12" ht="12.75" x14ac:dyDescent="0.2">
      <c r="L781" s="49"/>
    </row>
    <row r="782" spans="12:12" ht="12.75" x14ac:dyDescent="0.2">
      <c r="L782" s="49"/>
    </row>
    <row r="783" spans="12:12" ht="12.75" x14ac:dyDescent="0.2">
      <c r="L783" s="49"/>
    </row>
    <row r="784" spans="12:12" ht="12.75" x14ac:dyDescent="0.2">
      <c r="L784" s="49"/>
    </row>
    <row r="785" spans="12:12" ht="12.75" x14ac:dyDescent="0.2">
      <c r="L785" s="49"/>
    </row>
    <row r="786" spans="12:12" ht="12.75" x14ac:dyDescent="0.2">
      <c r="L786" s="49"/>
    </row>
    <row r="787" spans="12:12" ht="12.75" x14ac:dyDescent="0.2">
      <c r="L787" s="49"/>
    </row>
    <row r="788" spans="12:12" ht="12.75" x14ac:dyDescent="0.2">
      <c r="L788" s="49"/>
    </row>
    <row r="789" spans="12:12" ht="12.75" x14ac:dyDescent="0.2">
      <c r="L789" s="49"/>
    </row>
    <row r="790" spans="12:12" ht="12.75" x14ac:dyDescent="0.2">
      <c r="L790" s="49"/>
    </row>
    <row r="791" spans="12:12" ht="12.75" x14ac:dyDescent="0.2">
      <c r="L791" s="49"/>
    </row>
    <row r="792" spans="12:12" ht="12.75" x14ac:dyDescent="0.2">
      <c r="L792" s="49"/>
    </row>
    <row r="793" spans="12:12" ht="12.75" x14ac:dyDescent="0.2">
      <c r="L793" s="49"/>
    </row>
    <row r="794" spans="12:12" ht="12.75" x14ac:dyDescent="0.2">
      <c r="L794" s="49"/>
    </row>
    <row r="795" spans="12:12" ht="12.75" x14ac:dyDescent="0.2">
      <c r="L795" s="49"/>
    </row>
    <row r="796" spans="12:12" ht="12.75" x14ac:dyDescent="0.2">
      <c r="L796" s="49"/>
    </row>
    <row r="797" spans="12:12" ht="12.75" x14ac:dyDescent="0.2">
      <c r="L797" s="49"/>
    </row>
    <row r="798" spans="12:12" ht="12.75" x14ac:dyDescent="0.2">
      <c r="L798" s="49"/>
    </row>
    <row r="799" spans="12:12" ht="12.75" x14ac:dyDescent="0.2">
      <c r="L799" s="49"/>
    </row>
    <row r="800" spans="12:12" ht="12.75" x14ac:dyDescent="0.2">
      <c r="L800" s="49"/>
    </row>
    <row r="801" spans="12:12" ht="12.75" x14ac:dyDescent="0.2">
      <c r="L801" s="49"/>
    </row>
    <row r="802" spans="12:12" ht="12.75" x14ac:dyDescent="0.2">
      <c r="L802" s="49"/>
    </row>
    <row r="803" spans="12:12" ht="12.75" x14ac:dyDescent="0.2">
      <c r="L803" s="49"/>
    </row>
    <row r="804" spans="12:12" ht="12.75" x14ac:dyDescent="0.2">
      <c r="L804" s="49"/>
    </row>
    <row r="805" spans="12:12" ht="12.75" x14ac:dyDescent="0.2">
      <c r="L805" s="49"/>
    </row>
    <row r="806" spans="12:12" ht="12.75" x14ac:dyDescent="0.2">
      <c r="L806" s="49"/>
    </row>
    <row r="807" spans="12:12" ht="12.75" x14ac:dyDescent="0.2">
      <c r="L807" s="49"/>
    </row>
    <row r="808" spans="12:12" ht="12.75" x14ac:dyDescent="0.2">
      <c r="L808" s="49"/>
    </row>
    <row r="809" spans="12:12" ht="12.75" x14ac:dyDescent="0.2">
      <c r="L809" s="49"/>
    </row>
    <row r="810" spans="12:12" ht="12.75" x14ac:dyDescent="0.2">
      <c r="L810" s="49"/>
    </row>
    <row r="811" spans="12:12" ht="12.75" x14ac:dyDescent="0.2">
      <c r="L811" s="49"/>
    </row>
    <row r="812" spans="12:12" ht="12.75" x14ac:dyDescent="0.2">
      <c r="L812" s="49"/>
    </row>
    <row r="813" spans="12:12" ht="12.75" x14ac:dyDescent="0.2">
      <c r="L813" s="49"/>
    </row>
    <row r="814" spans="12:12" ht="12.75" x14ac:dyDescent="0.2">
      <c r="L814" s="49"/>
    </row>
    <row r="815" spans="12:12" ht="12.75" x14ac:dyDescent="0.2">
      <c r="L815" s="49"/>
    </row>
    <row r="816" spans="12:12" ht="12.75" x14ac:dyDescent="0.2">
      <c r="L816" s="49"/>
    </row>
    <row r="817" spans="12:12" ht="12.75" x14ac:dyDescent="0.2">
      <c r="L817" s="49"/>
    </row>
    <row r="818" spans="12:12" ht="12.75" x14ac:dyDescent="0.2">
      <c r="L818" s="49"/>
    </row>
    <row r="819" spans="12:12" ht="12.75" x14ac:dyDescent="0.2">
      <c r="L819" s="49"/>
    </row>
    <row r="820" spans="12:12" ht="12.75" x14ac:dyDescent="0.2">
      <c r="L820" s="49"/>
    </row>
    <row r="821" spans="12:12" ht="12.75" x14ac:dyDescent="0.2">
      <c r="L821" s="49"/>
    </row>
    <row r="822" spans="12:12" ht="12.75" x14ac:dyDescent="0.2">
      <c r="L822" s="49"/>
    </row>
    <row r="823" spans="12:12" ht="12.75" x14ac:dyDescent="0.2">
      <c r="L823" s="49"/>
    </row>
    <row r="824" spans="12:12" ht="12.75" x14ac:dyDescent="0.2">
      <c r="L824" s="49"/>
    </row>
    <row r="825" spans="12:12" ht="12.75" x14ac:dyDescent="0.2">
      <c r="L825" s="49"/>
    </row>
    <row r="826" spans="12:12" ht="12.75" x14ac:dyDescent="0.2">
      <c r="L826" s="49"/>
    </row>
    <row r="827" spans="12:12" ht="12.75" x14ac:dyDescent="0.2">
      <c r="L827" s="49"/>
    </row>
    <row r="828" spans="12:12" ht="12.75" x14ac:dyDescent="0.2">
      <c r="L828" s="49"/>
    </row>
    <row r="829" spans="12:12" ht="12.75" x14ac:dyDescent="0.2">
      <c r="L829" s="49"/>
    </row>
    <row r="830" spans="12:12" ht="12.75" x14ac:dyDescent="0.2">
      <c r="L830" s="49"/>
    </row>
    <row r="831" spans="12:12" ht="12.75" x14ac:dyDescent="0.2">
      <c r="L831" s="49"/>
    </row>
    <row r="832" spans="12:12" ht="12.75" x14ac:dyDescent="0.2">
      <c r="L832" s="49"/>
    </row>
    <row r="833" spans="12:12" ht="12.75" x14ac:dyDescent="0.2">
      <c r="L833" s="49"/>
    </row>
    <row r="834" spans="12:12" ht="12.75" x14ac:dyDescent="0.2">
      <c r="L834" s="49"/>
    </row>
    <row r="835" spans="12:12" ht="12.75" x14ac:dyDescent="0.2">
      <c r="L835" s="49"/>
    </row>
    <row r="836" spans="12:12" ht="12.75" x14ac:dyDescent="0.2">
      <c r="L836" s="49"/>
    </row>
    <row r="837" spans="12:12" ht="12.75" x14ac:dyDescent="0.2">
      <c r="L837" s="49"/>
    </row>
    <row r="838" spans="12:12" ht="12.75" x14ac:dyDescent="0.2">
      <c r="L838" s="49"/>
    </row>
    <row r="839" spans="12:12" ht="12.75" x14ac:dyDescent="0.2">
      <c r="L839" s="49"/>
    </row>
    <row r="840" spans="12:12" ht="12.75" x14ac:dyDescent="0.2">
      <c r="L840" s="49"/>
    </row>
    <row r="841" spans="12:12" ht="12.75" x14ac:dyDescent="0.2">
      <c r="L841" s="49"/>
    </row>
    <row r="842" spans="12:12" ht="12.75" x14ac:dyDescent="0.2">
      <c r="L842" s="49"/>
    </row>
    <row r="843" spans="12:12" ht="12.75" x14ac:dyDescent="0.2">
      <c r="L843" s="49"/>
    </row>
    <row r="844" spans="12:12" ht="12.75" x14ac:dyDescent="0.2">
      <c r="L844" s="49"/>
    </row>
    <row r="845" spans="12:12" ht="12.75" x14ac:dyDescent="0.2">
      <c r="L845" s="49"/>
    </row>
    <row r="846" spans="12:12" ht="12.75" x14ac:dyDescent="0.2">
      <c r="L846" s="49"/>
    </row>
    <row r="847" spans="12:12" ht="12.75" x14ac:dyDescent="0.2">
      <c r="L847" s="49"/>
    </row>
    <row r="848" spans="12:12" ht="12.75" x14ac:dyDescent="0.2">
      <c r="L848" s="49"/>
    </row>
    <row r="849" spans="12:12" ht="12.75" x14ac:dyDescent="0.2">
      <c r="L849" s="49"/>
    </row>
    <row r="850" spans="12:12" ht="12.75" x14ac:dyDescent="0.2">
      <c r="L850" s="49"/>
    </row>
    <row r="851" spans="12:12" ht="12.75" x14ac:dyDescent="0.2">
      <c r="L851" s="49"/>
    </row>
    <row r="852" spans="12:12" ht="12.75" x14ac:dyDescent="0.2">
      <c r="L852" s="49"/>
    </row>
    <row r="853" spans="12:12" ht="12.75" x14ac:dyDescent="0.2">
      <c r="L853" s="49"/>
    </row>
    <row r="854" spans="12:12" ht="12.75" x14ac:dyDescent="0.2">
      <c r="L854" s="49"/>
    </row>
    <row r="855" spans="12:12" ht="12.75" x14ac:dyDescent="0.2">
      <c r="L855" s="49"/>
    </row>
    <row r="856" spans="12:12" ht="12.75" x14ac:dyDescent="0.2">
      <c r="L856" s="49"/>
    </row>
    <row r="857" spans="12:12" ht="12.75" x14ac:dyDescent="0.2">
      <c r="L857" s="49"/>
    </row>
    <row r="858" spans="12:12" ht="12.75" x14ac:dyDescent="0.2">
      <c r="L858" s="49"/>
    </row>
    <row r="859" spans="12:12" ht="12.75" x14ac:dyDescent="0.2">
      <c r="L859" s="49"/>
    </row>
    <row r="860" spans="12:12" ht="12.75" x14ac:dyDescent="0.2">
      <c r="L860" s="49"/>
    </row>
    <row r="861" spans="12:12" ht="12.75" x14ac:dyDescent="0.2">
      <c r="L861" s="49"/>
    </row>
    <row r="862" spans="12:12" ht="12.75" x14ac:dyDescent="0.2">
      <c r="L862" s="49"/>
    </row>
    <row r="863" spans="12:12" ht="12.75" x14ac:dyDescent="0.2">
      <c r="L863" s="49"/>
    </row>
    <row r="864" spans="12:12" ht="12.75" x14ac:dyDescent="0.2">
      <c r="L864" s="49"/>
    </row>
    <row r="865" spans="12:12" ht="12.75" x14ac:dyDescent="0.2">
      <c r="L865" s="49"/>
    </row>
    <row r="866" spans="12:12" ht="12.75" x14ac:dyDescent="0.2">
      <c r="L866" s="49"/>
    </row>
    <row r="867" spans="12:12" ht="12.75" x14ac:dyDescent="0.2">
      <c r="L867" s="49"/>
    </row>
    <row r="868" spans="12:12" ht="12.75" x14ac:dyDescent="0.2">
      <c r="L868" s="49"/>
    </row>
    <row r="869" spans="12:12" ht="12.75" x14ac:dyDescent="0.2">
      <c r="L869" s="49"/>
    </row>
    <row r="870" spans="12:12" ht="12.75" x14ac:dyDescent="0.2">
      <c r="L870" s="49"/>
    </row>
    <row r="871" spans="12:12" ht="12.75" x14ac:dyDescent="0.2">
      <c r="L871" s="49"/>
    </row>
    <row r="872" spans="12:12" ht="12.75" x14ac:dyDescent="0.2">
      <c r="L872" s="49"/>
    </row>
    <row r="873" spans="12:12" ht="12.75" x14ac:dyDescent="0.2">
      <c r="L873" s="49"/>
    </row>
    <row r="874" spans="12:12" ht="12.75" x14ac:dyDescent="0.2">
      <c r="L874" s="49"/>
    </row>
    <row r="875" spans="12:12" ht="12.75" x14ac:dyDescent="0.2">
      <c r="L875" s="49"/>
    </row>
    <row r="876" spans="12:12" ht="12.75" x14ac:dyDescent="0.2">
      <c r="L876" s="49"/>
    </row>
    <row r="877" spans="12:12" ht="12.75" x14ac:dyDescent="0.2">
      <c r="L877" s="49"/>
    </row>
    <row r="878" spans="12:12" ht="12.75" x14ac:dyDescent="0.2">
      <c r="L878" s="49"/>
    </row>
    <row r="879" spans="12:12" ht="12.75" x14ac:dyDescent="0.2">
      <c r="L879" s="49"/>
    </row>
    <row r="880" spans="12:12" ht="12.75" x14ac:dyDescent="0.2">
      <c r="L880" s="49"/>
    </row>
    <row r="881" spans="12:12" ht="12.75" x14ac:dyDescent="0.2">
      <c r="L881" s="49"/>
    </row>
    <row r="882" spans="12:12" ht="12.75" x14ac:dyDescent="0.2">
      <c r="L882" s="49"/>
    </row>
    <row r="883" spans="12:12" ht="12.75" x14ac:dyDescent="0.2">
      <c r="L883" s="49"/>
    </row>
    <row r="884" spans="12:12" ht="12.75" x14ac:dyDescent="0.2">
      <c r="L884" s="49"/>
    </row>
    <row r="885" spans="12:12" ht="12.75" x14ac:dyDescent="0.2">
      <c r="L885" s="49"/>
    </row>
    <row r="886" spans="12:12" ht="12.75" x14ac:dyDescent="0.2">
      <c r="L886" s="49"/>
    </row>
    <row r="887" spans="12:12" ht="12.75" x14ac:dyDescent="0.2">
      <c r="L887" s="49"/>
    </row>
    <row r="888" spans="12:12" ht="12.75" x14ac:dyDescent="0.2">
      <c r="L888" s="49"/>
    </row>
    <row r="889" spans="12:12" ht="12.75" x14ac:dyDescent="0.2">
      <c r="L889" s="49"/>
    </row>
    <row r="890" spans="12:12" ht="12.75" x14ac:dyDescent="0.2">
      <c r="L890" s="49"/>
    </row>
    <row r="891" spans="12:12" ht="12.75" x14ac:dyDescent="0.2">
      <c r="L891" s="49"/>
    </row>
    <row r="892" spans="12:12" ht="12.75" x14ac:dyDescent="0.2">
      <c r="L892" s="49"/>
    </row>
    <row r="893" spans="12:12" ht="12.75" x14ac:dyDescent="0.2">
      <c r="L893" s="49"/>
    </row>
    <row r="894" spans="12:12" ht="12.75" x14ac:dyDescent="0.2">
      <c r="L894" s="49"/>
    </row>
    <row r="895" spans="12:12" ht="12.75" x14ac:dyDescent="0.2">
      <c r="L895" s="49"/>
    </row>
    <row r="896" spans="12:12" ht="12.75" x14ac:dyDescent="0.2">
      <c r="L896" s="49"/>
    </row>
    <row r="897" spans="12:12" ht="12.75" x14ac:dyDescent="0.2">
      <c r="L897" s="49"/>
    </row>
    <row r="898" spans="12:12" ht="12.75" x14ac:dyDescent="0.2">
      <c r="L898" s="49"/>
    </row>
    <row r="899" spans="12:12" ht="12.75" x14ac:dyDescent="0.2">
      <c r="L899" s="49"/>
    </row>
    <row r="900" spans="12:12" ht="12.75" x14ac:dyDescent="0.2">
      <c r="L900" s="49"/>
    </row>
    <row r="901" spans="12:12" ht="12.75" x14ac:dyDescent="0.2">
      <c r="L901" s="49"/>
    </row>
    <row r="902" spans="12:12" ht="12.75" x14ac:dyDescent="0.2">
      <c r="L902" s="49"/>
    </row>
    <row r="903" spans="12:12" ht="12.75" x14ac:dyDescent="0.2">
      <c r="L903" s="49"/>
    </row>
    <row r="904" spans="12:12" ht="12.75" x14ac:dyDescent="0.2">
      <c r="L904" s="49"/>
    </row>
    <row r="905" spans="12:12" ht="12.75" x14ac:dyDescent="0.2">
      <c r="L905" s="49"/>
    </row>
    <row r="906" spans="12:12" ht="12.75" x14ac:dyDescent="0.2">
      <c r="L906" s="49"/>
    </row>
    <row r="907" spans="12:12" ht="12.75" x14ac:dyDescent="0.2">
      <c r="L907" s="49"/>
    </row>
    <row r="908" spans="12:12" ht="12.75" x14ac:dyDescent="0.2">
      <c r="L908" s="49"/>
    </row>
    <row r="909" spans="12:12" ht="12.75" x14ac:dyDescent="0.2">
      <c r="L909" s="49"/>
    </row>
    <row r="910" spans="12:12" ht="12.75" x14ac:dyDescent="0.2">
      <c r="L910" s="49"/>
    </row>
    <row r="911" spans="12:12" ht="12.75" x14ac:dyDescent="0.2">
      <c r="L911" s="49"/>
    </row>
    <row r="912" spans="12:12" ht="12.75" x14ac:dyDescent="0.2">
      <c r="L912" s="49"/>
    </row>
    <row r="913" spans="12:12" ht="12.75" x14ac:dyDescent="0.2">
      <c r="L913" s="49"/>
    </row>
    <row r="914" spans="12:12" ht="12.75" x14ac:dyDescent="0.2">
      <c r="L914" s="49"/>
    </row>
    <row r="915" spans="12:12" ht="12.75" x14ac:dyDescent="0.2">
      <c r="L915" s="49"/>
    </row>
    <row r="916" spans="12:12" ht="12.75" x14ac:dyDescent="0.2">
      <c r="L916" s="49"/>
    </row>
    <row r="917" spans="12:12" ht="12.75" x14ac:dyDescent="0.2">
      <c r="L917" s="49"/>
    </row>
    <row r="918" spans="12:12" ht="12.75" x14ac:dyDescent="0.2">
      <c r="L918" s="49"/>
    </row>
    <row r="919" spans="12:12" ht="12.75" x14ac:dyDescent="0.2">
      <c r="L919" s="49"/>
    </row>
    <row r="920" spans="12:12" ht="12.75" x14ac:dyDescent="0.2">
      <c r="L920" s="49"/>
    </row>
    <row r="921" spans="12:12" ht="12.75" x14ac:dyDescent="0.2">
      <c r="L921" s="49"/>
    </row>
    <row r="922" spans="12:12" ht="12.75" x14ac:dyDescent="0.2">
      <c r="L922" s="49"/>
    </row>
    <row r="923" spans="12:12" ht="12.75" x14ac:dyDescent="0.2">
      <c r="L923" s="49"/>
    </row>
    <row r="924" spans="12:12" ht="12.75" x14ac:dyDescent="0.2">
      <c r="L924" s="49"/>
    </row>
    <row r="925" spans="12:12" ht="12.75" x14ac:dyDescent="0.2">
      <c r="L925" s="49"/>
    </row>
    <row r="926" spans="12:12" ht="12.75" x14ac:dyDescent="0.2">
      <c r="L926" s="49"/>
    </row>
    <row r="927" spans="12:12" ht="12.75" x14ac:dyDescent="0.2">
      <c r="L927" s="49"/>
    </row>
    <row r="928" spans="12:12" ht="12.75" x14ac:dyDescent="0.2">
      <c r="L928" s="49"/>
    </row>
    <row r="929" spans="12:12" ht="12.75" x14ac:dyDescent="0.2">
      <c r="L929" s="49"/>
    </row>
    <row r="930" spans="12:12" ht="12.75" x14ac:dyDescent="0.2">
      <c r="L930" s="49"/>
    </row>
    <row r="931" spans="12:12" ht="12.75" x14ac:dyDescent="0.2">
      <c r="L931" s="49"/>
    </row>
    <row r="932" spans="12:12" ht="12.75" x14ac:dyDescent="0.2">
      <c r="L932" s="49"/>
    </row>
    <row r="933" spans="12:12" ht="12.75" x14ac:dyDescent="0.2">
      <c r="L933" s="49"/>
    </row>
    <row r="934" spans="12:12" ht="12.75" x14ac:dyDescent="0.2">
      <c r="L934" s="49"/>
    </row>
    <row r="935" spans="12:12" ht="12.75" x14ac:dyDescent="0.2">
      <c r="L935" s="49"/>
    </row>
    <row r="936" spans="12:12" ht="12.75" x14ac:dyDescent="0.2">
      <c r="L936" s="49"/>
    </row>
    <row r="937" spans="12:12" ht="12.75" x14ac:dyDescent="0.2">
      <c r="L937" s="49"/>
    </row>
    <row r="938" spans="12:12" ht="12.75" x14ac:dyDescent="0.2">
      <c r="L938" s="49"/>
    </row>
    <row r="939" spans="12:12" ht="12.75" x14ac:dyDescent="0.2">
      <c r="L939" s="49"/>
    </row>
    <row r="940" spans="12:12" ht="12.75" x14ac:dyDescent="0.2">
      <c r="L940" s="49"/>
    </row>
    <row r="941" spans="12:12" ht="12.75" x14ac:dyDescent="0.2">
      <c r="L941" s="49"/>
    </row>
    <row r="942" spans="12:12" ht="12.75" x14ac:dyDescent="0.2">
      <c r="L942" s="49"/>
    </row>
    <row r="943" spans="12:12" ht="12.75" x14ac:dyDescent="0.2">
      <c r="L943" s="49"/>
    </row>
    <row r="944" spans="12:12" ht="12.75" x14ac:dyDescent="0.2">
      <c r="L944" s="49"/>
    </row>
    <row r="945" spans="12:12" ht="12.75" x14ac:dyDescent="0.2">
      <c r="L945" s="49"/>
    </row>
    <row r="946" spans="12:12" ht="12.75" x14ac:dyDescent="0.2">
      <c r="L946" s="49"/>
    </row>
    <row r="947" spans="12:12" ht="12.75" x14ac:dyDescent="0.2">
      <c r="L947" s="49"/>
    </row>
    <row r="948" spans="12:12" ht="12.75" x14ac:dyDescent="0.2">
      <c r="L948" s="49"/>
    </row>
    <row r="949" spans="12:12" ht="12.75" x14ac:dyDescent="0.2">
      <c r="L949" s="49"/>
    </row>
    <row r="950" spans="12:12" ht="12.75" x14ac:dyDescent="0.2">
      <c r="L950" s="49"/>
    </row>
    <row r="951" spans="12:12" ht="12.75" x14ac:dyDescent="0.2">
      <c r="L951" s="49"/>
    </row>
    <row r="952" spans="12:12" ht="12.75" x14ac:dyDescent="0.2">
      <c r="L952" s="49"/>
    </row>
    <row r="953" spans="12:12" ht="12.75" x14ac:dyDescent="0.2">
      <c r="L953" s="49"/>
    </row>
    <row r="954" spans="12:12" ht="12.75" x14ac:dyDescent="0.2">
      <c r="L954" s="49"/>
    </row>
    <row r="955" spans="12:12" ht="12.75" x14ac:dyDescent="0.2">
      <c r="L955" s="49"/>
    </row>
    <row r="956" spans="12:12" ht="12.75" x14ac:dyDescent="0.2">
      <c r="L956" s="49"/>
    </row>
    <row r="957" spans="12:12" ht="12.75" x14ac:dyDescent="0.2">
      <c r="L957" s="49"/>
    </row>
    <row r="958" spans="12:12" ht="12.75" x14ac:dyDescent="0.2">
      <c r="L958" s="49"/>
    </row>
    <row r="959" spans="12:12" ht="12.75" x14ac:dyDescent="0.2">
      <c r="L959" s="49"/>
    </row>
    <row r="960" spans="12:12" ht="12.75" x14ac:dyDescent="0.2">
      <c r="L960" s="49"/>
    </row>
    <row r="961" spans="12:12" ht="12.75" x14ac:dyDescent="0.2">
      <c r="L961" s="49"/>
    </row>
    <row r="962" spans="12:12" ht="12.75" x14ac:dyDescent="0.2">
      <c r="L962" s="49"/>
    </row>
    <row r="963" spans="12:12" ht="12.75" x14ac:dyDescent="0.2">
      <c r="L963" s="49"/>
    </row>
    <row r="964" spans="12:12" ht="12.75" x14ac:dyDescent="0.2">
      <c r="L964" s="49"/>
    </row>
    <row r="965" spans="12:12" ht="12.75" x14ac:dyDescent="0.2">
      <c r="L965" s="49"/>
    </row>
    <row r="966" spans="12:12" ht="12.75" x14ac:dyDescent="0.2">
      <c r="L966" s="49"/>
    </row>
    <row r="967" spans="12:12" ht="12.75" x14ac:dyDescent="0.2">
      <c r="L967" s="49"/>
    </row>
    <row r="968" spans="12:12" ht="12.75" x14ac:dyDescent="0.2">
      <c r="L968" s="49"/>
    </row>
    <row r="969" spans="12:12" ht="12.75" x14ac:dyDescent="0.2">
      <c r="L969" s="49"/>
    </row>
    <row r="970" spans="12:12" ht="12.75" x14ac:dyDescent="0.2">
      <c r="L970" s="49"/>
    </row>
    <row r="971" spans="12:12" ht="12.75" x14ac:dyDescent="0.2">
      <c r="L971" s="49"/>
    </row>
    <row r="972" spans="12:12" ht="12.75" x14ac:dyDescent="0.2">
      <c r="L972" s="49"/>
    </row>
    <row r="973" spans="12:12" ht="12.75" x14ac:dyDescent="0.2">
      <c r="L973" s="49"/>
    </row>
    <row r="974" spans="12:12" ht="12.75" x14ac:dyDescent="0.2">
      <c r="L974" s="49"/>
    </row>
    <row r="975" spans="12:12" ht="12.75" x14ac:dyDescent="0.2">
      <c r="L975" s="49"/>
    </row>
    <row r="976" spans="12:12" ht="12.75" x14ac:dyDescent="0.2">
      <c r="L976" s="49"/>
    </row>
    <row r="977" spans="12:12" ht="12.75" x14ac:dyDescent="0.2">
      <c r="L977" s="49"/>
    </row>
    <row r="978" spans="12:12" ht="12.75" x14ac:dyDescent="0.2">
      <c r="L978" s="49"/>
    </row>
    <row r="979" spans="12:12" ht="12.75" x14ac:dyDescent="0.2">
      <c r="L979" s="49"/>
    </row>
    <row r="980" spans="12:12" ht="12.75" x14ac:dyDescent="0.2">
      <c r="L980" s="49"/>
    </row>
    <row r="981" spans="12:12" ht="12.75" x14ac:dyDescent="0.2">
      <c r="L981" s="49"/>
    </row>
    <row r="982" spans="12:12" ht="12.75" x14ac:dyDescent="0.2">
      <c r="L982" s="49"/>
    </row>
    <row r="983" spans="12:12" ht="12.75" x14ac:dyDescent="0.2">
      <c r="L983" s="49"/>
    </row>
    <row r="984" spans="12:12" ht="12.75" x14ac:dyDescent="0.2">
      <c r="L984" s="49"/>
    </row>
    <row r="985" spans="12:12" ht="12.75" x14ac:dyDescent="0.2">
      <c r="L985" s="49"/>
    </row>
    <row r="986" spans="12:12" ht="12.75" x14ac:dyDescent="0.2">
      <c r="L986" s="49"/>
    </row>
    <row r="987" spans="12:12" ht="12.75" x14ac:dyDescent="0.2">
      <c r="L987" s="49"/>
    </row>
    <row r="988" spans="12:12" ht="12.75" x14ac:dyDescent="0.2">
      <c r="L988" s="49"/>
    </row>
    <row r="989" spans="12:12" ht="12.75" x14ac:dyDescent="0.2">
      <c r="L989" s="49"/>
    </row>
    <row r="990" spans="12:12" ht="12.75" x14ac:dyDescent="0.2">
      <c r="L990" s="49"/>
    </row>
    <row r="991" spans="12:12" ht="12.75" x14ac:dyDescent="0.2">
      <c r="L991" s="49"/>
    </row>
    <row r="992" spans="12:12" ht="12.75" x14ac:dyDescent="0.2">
      <c r="L992" s="49"/>
    </row>
    <row r="993" spans="12:12" ht="12.75" x14ac:dyDescent="0.2">
      <c r="L993" s="49"/>
    </row>
    <row r="994" spans="12:12" ht="12.75" x14ac:dyDescent="0.2">
      <c r="L994" s="49"/>
    </row>
    <row r="995" spans="12:12" ht="12.75" x14ac:dyDescent="0.2">
      <c r="L995" s="49"/>
    </row>
    <row r="996" spans="12:12" ht="12.75" x14ac:dyDescent="0.2">
      <c r="L996" s="49"/>
    </row>
    <row r="997" spans="12:12" ht="12.75" x14ac:dyDescent="0.2">
      <c r="L997" s="49"/>
    </row>
    <row r="998" spans="12:12" ht="12.75" x14ac:dyDescent="0.2">
      <c r="L998" s="49"/>
    </row>
    <row r="999" spans="12:12" ht="12.75" x14ac:dyDescent="0.2">
      <c r="L999" s="49"/>
    </row>
    <row r="1000" spans="12:12" ht="12.75" x14ac:dyDescent="0.2">
      <c r="L1000" s="49"/>
    </row>
  </sheetData>
  <conditionalFormatting sqref="L1 C2:C22 L23:L1000">
    <cfRule type="notContainsBlanks" dxfId="0" priority="1">
      <formula>LEN(TRIM(L1))&gt;0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workbookViewId="0"/>
  </sheetViews>
  <sheetFormatPr defaultColWidth="14.42578125" defaultRowHeight="15.75" customHeight="1" x14ac:dyDescent="0.2"/>
  <cols>
    <col min="1" max="2" width="20" customWidth="1"/>
    <col min="3" max="3" width="31.28515625" customWidth="1"/>
    <col min="4" max="4" width="33.140625" customWidth="1"/>
    <col min="5" max="5" width="24.85546875" customWidth="1"/>
    <col min="6" max="6" width="31.140625" customWidth="1"/>
    <col min="7" max="7" width="37.85546875" customWidth="1"/>
    <col min="8" max="8" width="24.7109375" customWidth="1"/>
    <col min="9" max="9" width="30.5703125" customWidth="1"/>
    <col min="10" max="10" width="26" customWidth="1"/>
    <col min="11" max="11" width="22.42578125" customWidth="1"/>
    <col min="12" max="12" width="17.85546875" customWidth="1"/>
  </cols>
  <sheetData>
    <row r="2" spans="1:13" ht="15.75" customHeight="1" x14ac:dyDescent="0.2">
      <c r="A2" s="6" t="s">
        <v>1</v>
      </c>
    </row>
    <row r="4" spans="1:13" ht="15.75" customHeight="1" x14ac:dyDescent="0.2">
      <c r="A4" s="6" t="s">
        <v>7</v>
      </c>
    </row>
    <row r="6" spans="1:13" ht="15.75" customHeight="1" x14ac:dyDescent="0.2">
      <c r="A6" s="8" t="s">
        <v>8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6" t="s">
        <v>18</v>
      </c>
      <c r="K6" s="6" t="s">
        <v>19</v>
      </c>
      <c r="L6" s="6"/>
    </row>
    <row r="7" spans="1:13" ht="15.75" customHeight="1" x14ac:dyDescent="0.2">
      <c r="A7" s="10" t="s">
        <v>4</v>
      </c>
      <c r="B7" s="10">
        <v>134</v>
      </c>
      <c r="C7" s="10">
        <v>82</v>
      </c>
      <c r="D7" s="12">
        <v>213</v>
      </c>
      <c r="E7" s="10">
        <v>1.94</v>
      </c>
      <c r="F7" s="10">
        <v>0.35</v>
      </c>
      <c r="G7" s="10">
        <v>6.8</v>
      </c>
      <c r="H7" s="14">
        <v>9122</v>
      </c>
      <c r="I7" s="15">
        <v>3.1</v>
      </c>
      <c r="J7" s="10">
        <v>3.7</v>
      </c>
      <c r="K7" s="10">
        <v>0.2</v>
      </c>
      <c r="L7" s="16"/>
    </row>
    <row r="8" spans="1:13" ht="15.75" customHeight="1" x14ac:dyDescent="0.2">
      <c r="A8" s="17" t="s">
        <v>5</v>
      </c>
      <c r="B8" s="17">
        <v>127</v>
      </c>
      <c r="C8" s="17">
        <v>147</v>
      </c>
      <c r="D8" s="18">
        <v>158</v>
      </c>
      <c r="E8" s="17">
        <v>2.2400000000000002</v>
      </c>
      <c r="F8" s="17">
        <v>0.41</v>
      </c>
      <c r="G8" s="17">
        <v>9.1</v>
      </c>
      <c r="H8" s="19">
        <v>18558</v>
      </c>
      <c r="I8" s="20">
        <v>3.1</v>
      </c>
      <c r="J8" s="17">
        <v>9.1999999999999993</v>
      </c>
      <c r="K8" s="17">
        <v>0.35</v>
      </c>
      <c r="L8" s="21"/>
    </row>
    <row r="9" spans="1:13" ht="15.75" customHeight="1" x14ac:dyDescent="0.2">
      <c r="A9" s="23" t="s">
        <v>6</v>
      </c>
      <c r="B9" s="23">
        <v>105</v>
      </c>
      <c r="C9" s="23">
        <v>116</v>
      </c>
      <c r="D9" s="25">
        <v>151</v>
      </c>
      <c r="E9" s="23">
        <v>2.36</v>
      </c>
      <c r="F9" s="23">
        <v>0.46</v>
      </c>
      <c r="G9" s="23">
        <v>9.6999999999999993</v>
      </c>
      <c r="H9" s="26">
        <v>19178</v>
      </c>
      <c r="I9" s="27">
        <v>3.1</v>
      </c>
      <c r="J9" s="23">
        <v>8.9</v>
      </c>
      <c r="K9" s="23">
        <v>0.36</v>
      </c>
      <c r="L9" s="28"/>
    </row>
    <row r="10" spans="1:13" ht="15.75" customHeight="1" x14ac:dyDescent="0.2">
      <c r="A10" s="29" t="s">
        <v>9</v>
      </c>
      <c r="B10" s="29">
        <v>209</v>
      </c>
      <c r="C10" s="29">
        <v>184</v>
      </c>
      <c r="D10" s="31">
        <v>133</v>
      </c>
      <c r="E10" s="29">
        <v>2.19</v>
      </c>
      <c r="F10" s="29">
        <v>0.4</v>
      </c>
      <c r="G10" s="33">
        <v>9.3000000000000007</v>
      </c>
      <c r="H10" s="34">
        <v>15003</v>
      </c>
      <c r="I10" s="29">
        <v>3.1</v>
      </c>
      <c r="J10" s="29">
        <v>6</v>
      </c>
      <c r="K10" s="29">
        <v>0.28999999999999998</v>
      </c>
      <c r="L10" s="35"/>
    </row>
    <row r="11" spans="1:13" ht="15.75" customHeight="1" x14ac:dyDescent="0.2">
      <c r="A11" s="37" t="s">
        <v>20</v>
      </c>
      <c r="B11" s="37">
        <v>110</v>
      </c>
      <c r="C11" s="37">
        <v>128</v>
      </c>
      <c r="D11" s="37">
        <v>152</v>
      </c>
      <c r="E11" s="37">
        <v>2.3199999999999998</v>
      </c>
      <c r="F11" s="37">
        <v>0.44</v>
      </c>
      <c r="G11" s="37">
        <v>9.5</v>
      </c>
      <c r="H11" s="38">
        <v>18332</v>
      </c>
      <c r="I11" s="37">
        <v>3.1</v>
      </c>
      <c r="J11" s="37">
        <v>8.5</v>
      </c>
      <c r="K11" s="37">
        <v>0.34</v>
      </c>
      <c r="L11" s="39"/>
    </row>
    <row r="12" spans="1:13" ht="15.75" customHeight="1" x14ac:dyDescent="0.2">
      <c r="A12" s="22"/>
    </row>
    <row r="14" spans="1:13" ht="15.75" customHeight="1" x14ac:dyDescent="0.2">
      <c r="A14" s="8" t="s">
        <v>24</v>
      </c>
      <c r="B14" s="6" t="s">
        <v>10</v>
      </c>
      <c r="C14" s="6" t="s">
        <v>11</v>
      </c>
      <c r="D14" s="6" t="s">
        <v>25</v>
      </c>
      <c r="E14" s="6" t="s">
        <v>26</v>
      </c>
      <c r="F14" s="6" t="s">
        <v>27</v>
      </c>
      <c r="G14" s="6" t="s">
        <v>28</v>
      </c>
      <c r="H14" s="6" t="s">
        <v>29</v>
      </c>
      <c r="I14" s="6" t="s">
        <v>30</v>
      </c>
      <c r="J14" s="6" t="s">
        <v>31</v>
      </c>
      <c r="K14" s="6" t="s">
        <v>32</v>
      </c>
      <c r="L14" s="6"/>
      <c r="M14" s="22"/>
    </row>
    <row r="15" spans="1:13" ht="15.75" customHeight="1" x14ac:dyDescent="0.2">
      <c r="A15" s="10" t="s">
        <v>4</v>
      </c>
      <c r="B15" s="10">
        <v>134</v>
      </c>
      <c r="C15" s="10">
        <v>82</v>
      </c>
      <c r="D15" s="10">
        <v>22</v>
      </c>
      <c r="E15" s="10">
        <v>195</v>
      </c>
      <c r="F15" s="10">
        <v>36</v>
      </c>
      <c r="G15" s="10">
        <v>0.7</v>
      </c>
      <c r="H15" s="10">
        <v>9</v>
      </c>
      <c r="I15" s="10">
        <v>312</v>
      </c>
      <c r="J15" s="10">
        <v>0.4</v>
      </c>
      <c r="K15" s="10">
        <v>20</v>
      </c>
      <c r="L15" s="14"/>
    </row>
    <row r="16" spans="1:13" ht="15.75" customHeight="1" x14ac:dyDescent="0.2">
      <c r="A16" s="17" t="s">
        <v>5</v>
      </c>
      <c r="B16" s="17">
        <v>127</v>
      </c>
      <c r="C16" s="17">
        <v>147</v>
      </c>
      <c r="D16" s="17">
        <v>29</v>
      </c>
      <c r="E16" s="17">
        <v>406</v>
      </c>
      <c r="F16" s="17">
        <v>75</v>
      </c>
      <c r="G16" s="17">
        <v>1.7</v>
      </c>
      <c r="H16" s="17">
        <v>34</v>
      </c>
      <c r="I16" s="17">
        <v>561</v>
      </c>
      <c r="J16" s="17">
        <v>1.7</v>
      </c>
      <c r="K16" s="17">
        <v>63</v>
      </c>
      <c r="L16" s="19"/>
    </row>
    <row r="17" spans="1:12" ht="15.75" customHeight="1" x14ac:dyDescent="0.2">
      <c r="A17" s="23" t="s">
        <v>6</v>
      </c>
      <c r="B17" s="23">
        <v>105</v>
      </c>
      <c r="C17" s="23">
        <v>116</v>
      </c>
      <c r="D17" s="23">
        <v>22</v>
      </c>
      <c r="E17" s="23">
        <v>337</v>
      </c>
      <c r="F17" s="23">
        <v>65</v>
      </c>
      <c r="G17" s="23">
        <v>1.4</v>
      </c>
      <c r="H17" s="23">
        <v>27</v>
      </c>
      <c r="I17" s="23">
        <v>445</v>
      </c>
      <c r="J17" s="23">
        <v>1.3</v>
      </c>
      <c r="K17" s="23">
        <v>51</v>
      </c>
      <c r="L17" s="26"/>
    </row>
    <row r="18" spans="1:12" ht="15.75" customHeight="1" x14ac:dyDescent="0.2">
      <c r="A18" s="29" t="s">
        <v>9</v>
      </c>
      <c r="B18" s="29">
        <v>209</v>
      </c>
      <c r="C18" s="29">
        <v>184</v>
      </c>
      <c r="D18" s="29">
        <v>30</v>
      </c>
      <c r="E18" s="29">
        <v>497</v>
      </c>
      <c r="F18" s="29">
        <v>92</v>
      </c>
      <c r="G18" s="29">
        <v>2.1</v>
      </c>
      <c r="H18" s="29">
        <v>34</v>
      </c>
      <c r="I18" s="29">
        <v>702</v>
      </c>
      <c r="J18" s="29">
        <v>1.4</v>
      </c>
      <c r="K18" s="29">
        <v>66</v>
      </c>
      <c r="L18" s="34"/>
    </row>
    <row r="19" spans="1:12" ht="15.75" customHeight="1" x14ac:dyDescent="0.2">
      <c r="A19" s="37" t="s">
        <v>20</v>
      </c>
      <c r="B19" s="37">
        <v>110</v>
      </c>
      <c r="C19" s="37">
        <v>128</v>
      </c>
      <c r="D19" s="37">
        <v>24</v>
      </c>
      <c r="E19" s="37">
        <v>365</v>
      </c>
      <c r="F19" s="37">
        <v>69</v>
      </c>
      <c r="G19" s="37">
        <v>1.5</v>
      </c>
      <c r="H19" s="37">
        <v>29</v>
      </c>
      <c r="I19" s="37">
        <v>488</v>
      </c>
      <c r="J19" s="37">
        <v>1.3</v>
      </c>
      <c r="K19" s="37">
        <v>54</v>
      </c>
      <c r="L19" s="38"/>
    </row>
    <row r="20" spans="1:12" ht="15.75" customHeight="1" x14ac:dyDescent="0.2">
      <c r="A20" s="22"/>
    </row>
    <row r="22" spans="1:12" ht="15.75" customHeight="1" x14ac:dyDescent="0.2">
      <c r="A22" s="6" t="s">
        <v>33</v>
      </c>
    </row>
    <row r="24" spans="1:12" ht="12.75" x14ac:dyDescent="0.2">
      <c r="A24" s="8" t="s">
        <v>8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 t="s">
        <v>17</v>
      </c>
      <c r="J24" s="6" t="s">
        <v>18</v>
      </c>
      <c r="K24" s="6" t="s">
        <v>19</v>
      </c>
      <c r="L24" s="6"/>
    </row>
    <row r="25" spans="1:12" ht="12.75" x14ac:dyDescent="0.2">
      <c r="A25" s="10" t="s">
        <v>4</v>
      </c>
      <c r="B25" s="10">
        <v>134</v>
      </c>
      <c r="C25" s="10">
        <v>20</v>
      </c>
      <c r="D25" s="10">
        <v>201</v>
      </c>
      <c r="E25" s="10">
        <v>1.83</v>
      </c>
      <c r="F25" s="10">
        <v>0.33</v>
      </c>
      <c r="G25" s="10">
        <v>6.3</v>
      </c>
      <c r="H25" s="14">
        <v>6766</v>
      </c>
      <c r="I25" s="15">
        <v>3.1</v>
      </c>
      <c r="J25" s="10">
        <v>2.2000000000000002</v>
      </c>
      <c r="K25" s="10">
        <v>0.2</v>
      </c>
    </row>
    <row r="26" spans="1:12" ht="12.75" x14ac:dyDescent="0.2">
      <c r="A26" s="17" t="s">
        <v>5</v>
      </c>
      <c r="B26" s="17">
        <v>127</v>
      </c>
      <c r="C26" s="17">
        <v>23</v>
      </c>
      <c r="D26" s="17">
        <v>153</v>
      </c>
      <c r="E26" s="17">
        <v>2.2200000000000002</v>
      </c>
      <c r="F26" s="17">
        <v>0.41</v>
      </c>
      <c r="G26" s="17">
        <v>9</v>
      </c>
      <c r="H26" s="19">
        <v>16379</v>
      </c>
      <c r="I26" s="20">
        <v>3.1</v>
      </c>
      <c r="J26" s="17">
        <v>7.5</v>
      </c>
      <c r="K26" s="17">
        <v>0.3</v>
      </c>
    </row>
    <row r="27" spans="1:12" ht="12.75" x14ac:dyDescent="0.2">
      <c r="A27" s="23" t="s">
        <v>6</v>
      </c>
      <c r="B27" s="23">
        <v>105</v>
      </c>
      <c r="C27" s="23">
        <v>19</v>
      </c>
      <c r="D27" s="23">
        <v>145</v>
      </c>
      <c r="E27" s="23">
        <v>2.35</v>
      </c>
      <c r="F27" s="23">
        <v>0.46</v>
      </c>
      <c r="G27" s="23">
        <v>9.6</v>
      </c>
      <c r="H27" s="26">
        <v>17141</v>
      </c>
      <c r="I27" s="27">
        <v>3.1</v>
      </c>
      <c r="J27" s="23">
        <v>7.1</v>
      </c>
      <c r="K27" s="23">
        <v>0.3</v>
      </c>
    </row>
    <row r="28" spans="1:12" ht="12.75" x14ac:dyDescent="0.2">
      <c r="A28" s="29" t="s">
        <v>9</v>
      </c>
      <c r="B28" s="29">
        <v>209</v>
      </c>
      <c r="C28" s="29">
        <v>33</v>
      </c>
      <c r="D28" s="31">
        <v>121</v>
      </c>
      <c r="E28" s="29">
        <v>2.09</v>
      </c>
      <c r="F28" s="29">
        <v>0.38</v>
      </c>
      <c r="G28" s="33">
        <v>9</v>
      </c>
      <c r="H28" s="34">
        <v>12472</v>
      </c>
      <c r="I28" s="29">
        <v>3.1</v>
      </c>
      <c r="J28" s="29">
        <v>4.3</v>
      </c>
      <c r="K28" s="29">
        <v>0.3</v>
      </c>
    </row>
    <row r="29" spans="1:12" ht="12.75" x14ac:dyDescent="0.2">
      <c r="A29" s="37" t="s">
        <v>20</v>
      </c>
      <c r="B29" s="37">
        <v>110</v>
      </c>
      <c r="C29" s="37">
        <v>20</v>
      </c>
      <c r="D29" s="37">
        <v>145</v>
      </c>
      <c r="E29" s="37">
        <v>2.33</v>
      </c>
      <c r="F29" s="37">
        <v>0.44</v>
      </c>
      <c r="G29" s="37">
        <v>9.6</v>
      </c>
      <c r="H29" s="38">
        <v>16568</v>
      </c>
      <c r="I29" s="37">
        <v>3.1</v>
      </c>
      <c r="J29" s="37">
        <v>6.9</v>
      </c>
      <c r="K29" s="37">
        <v>0.3</v>
      </c>
    </row>
    <row r="30" spans="1:12" ht="12.75" x14ac:dyDescent="0.2">
      <c r="A30" s="22"/>
    </row>
    <row r="32" spans="1:12" ht="12.75" x14ac:dyDescent="0.2">
      <c r="A32" s="8" t="s">
        <v>24</v>
      </c>
      <c r="B32" s="6" t="s">
        <v>10</v>
      </c>
      <c r="C32" s="6" t="s">
        <v>11</v>
      </c>
      <c r="D32" s="6" t="s">
        <v>25</v>
      </c>
      <c r="E32" s="6" t="s">
        <v>26</v>
      </c>
      <c r="F32" s="6" t="s">
        <v>27</v>
      </c>
      <c r="G32" s="6" t="s">
        <v>34</v>
      </c>
      <c r="H32" s="6" t="s">
        <v>29</v>
      </c>
      <c r="I32" s="6" t="s">
        <v>30</v>
      </c>
      <c r="J32" s="6" t="s">
        <v>35</v>
      </c>
      <c r="K32" s="6" t="s">
        <v>32</v>
      </c>
      <c r="L32" s="6"/>
    </row>
    <row r="33" spans="1:11" ht="12.75" x14ac:dyDescent="0.2">
      <c r="A33" s="10" t="s">
        <v>4</v>
      </c>
      <c r="B33" s="10">
        <v>134</v>
      </c>
      <c r="C33" s="10">
        <v>20</v>
      </c>
      <c r="D33" s="10">
        <v>5.0999999999999996</v>
      </c>
      <c r="E33" s="10">
        <v>46</v>
      </c>
      <c r="F33" s="10">
        <v>8</v>
      </c>
      <c r="G33" s="10">
        <v>159</v>
      </c>
      <c r="H33" s="10">
        <v>2</v>
      </c>
      <c r="I33" s="10">
        <v>78</v>
      </c>
      <c r="J33" s="10">
        <v>55</v>
      </c>
      <c r="K33" s="10">
        <v>4</v>
      </c>
    </row>
    <row r="34" spans="1:11" ht="12.75" x14ac:dyDescent="0.2">
      <c r="A34" s="45" t="s">
        <v>5</v>
      </c>
      <c r="B34" s="45">
        <v>127</v>
      </c>
      <c r="C34" s="45">
        <v>23</v>
      </c>
      <c r="D34" s="45">
        <v>4.4000000000000004</v>
      </c>
      <c r="E34" s="45">
        <v>63</v>
      </c>
      <c r="F34" s="45">
        <v>12</v>
      </c>
      <c r="G34" s="45">
        <v>255</v>
      </c>
      <c r="H34" s="45">
        <v>5</v>
      </c>
      <c r="I34" s="45">
        <v>88</v>
      </c>
      <c r="J34" s="45">
        <v>212</v>
      </c>
      <c r="K34" s="45">
        <v>9</v>
      </c>
    </row>
    <row r="35" spans="1:11" ht="12.75" x14ac:dyDescent="0.2">
      <c r="A35" s="23" t="s">
        <v>6</v>
      </c>
      <c r="B35" s="23">
        <v>105</v>
      </c>
      <c r="C35" s="23">
        <v>19</v>
      </c>
      <c r="D35" s="23">
        <v>3.4</v>
      </c>
      <c r="E35" s="23">
        <v>55</v>
      </c>
      <c r="F35" s="23">
        <v>11</v>
      </c>
      <c r="G35" s="23">
        <v>224</v>
      </c>
      <c r="H35" s="23">
        <v>4</v>
      </c>
      <c r="I35" s="23">
        <v>72</v>
      </c>
      <c r="J35" s="23">
        <v>166</v>
      </c>
      <c r="K35" s="23">
        <v>8</v>
      </c>
    </row>
    <row r="36" spans="1:11" ht="12.75" x14ac:dyDescent="0.2">
      <c r="A36" s="29" t="s">
        <v>9</v>
      </c>
      <c r="B36" s="29">
        <v>209</v>
      </c>
      <c r="C36" s="29">
        <v>33</v>
      </c>
      <c r="D36" s="29">
        <v>5</v>
      </c>
      <c r="E36" s="29">
        <v>85</v>
      </c>
      <c r="F36" s="29">
        <v>15</v>
      </c>
      <c r="G36" s="29">
        <v>366</v>
      </c>
      <c r="H36" s="29">
        <v>5</v>
      </c>
      <c r="I36" s="29">
        <v>127</v>
      </c>
      <c r="J36" s="29">
        <v>177</v>
      </c>
      <c r="K36" s="29">
        <v>10</v>
      </c>
    </row>
    <row r="37" spans="1:11" ht="12.75" x14ac:dyDescent="0.2">
      <c r="A37" s="37" t="s">
        <v>20</v>
      </c>
      <c r="B37" s="37">
        <v>110</v>
      </c>
      <c r="C37" s="37">
        <v>20</v>
      </c>
      <c r="D37" s="37">
        <v>3.5</v>
      </c>
      <c r="E37" s="37">
        <v>57</v>
      </c>
      <c r="F37" s="37">
        <v>11</v>
      </c>
      <c r="G37" s="37">
        <v>232</v>
      </c>
      <c r="H37" s="37">
        <v>4</v>
      </c>
      <c r="I37" s="37">
        <v>75</v>
      </c>
      <c r="J37" s="37">
        <v>167</v>
      </c>
      <c r="K37" s="37">
        <v>8</v>
      </c>
    </row>
    <row r="38" spans="1:11" ht="12.75" x14ac:dyDescent="0.2">
      <c r="A38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4" workbookViewId="0">
      <selection activeCell="C1" sqref="C1"/>
    </sheetView>
  </sheetViews>
  <sheetFormatPr defaultColWidth="14.42578125" defaultRowHeight="15.75" customHeight="1" x14ac:dyDescent="0.2"/>
  <cols>
    <col min="1" max="1" width="19.5703125" customWidth="1"/>
    <col min="3" max="3" width="31.42578125" customWidth="1"/>
    <col min="4" max="4" width="28.7109375" customWidth="1"/>
    <col min="5" max="5" width="22.140625" customWidth="1"/>
    <col min="6" max="6" width="28.7109375" customWidth="1"/>
    <col min="7" max="7" width="18.7109375" customWidth="1"/>
    <col min="8" max="8" width="22.140625" customWidth="1"/>
    <col min="9" max="9" width="33.28515625" customWidth="1"/>
    <col min="10" max="10" width="26" customWidth="1"/>
    <col min="11" max="11" width="30.85546875" customWidth="1"/>
    <col min="12" max="12" width="19.5703125" customWidth="1"/>
    <col min="13" max="13" width="23.42578125" customWidth="1"/>
    <col min="14" max="14" width="18" customWidth="1"/>
  </cols>
  <sheetData>
    <row r="1" spans="1:14" ht="15.75" customHeight="1" x14ac:dyDescent="0.2">
      <c r="A1" s="8" t="s">
        <v>8</v>
      </c>
      <c r="B1" s="6" t="s">
        <v>10</v>
      </c>
      <c r="C1" s="76" t="s">
        <v>54</v>
      </c>
      <c r="D1" s="6" t="s">
        <v>38</v>
      </c>
      <c r="E1" s="6" t="s">
        <v>39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6" t="s">
        <v>19</v>
      </c>
      <c r="N1" s="22"/>
    </row>
    <row r="2" spans="1:14" ht="15.75" customHeight="1" x14ac:dyDescent="0.2">
      <c r="A2" s="10" t="s">
        <v>4</v>
      </c>
      <c r="B2" s="10">
        <v>134</v>
      </c>
      <c r="C2" s="14">
        <v>82000</v>
      </c>
      <c r="D2" s="50">
        <v>101145000000</v>
      </c>
      <c r="E2" s="50">
        <v>26719682235.7649</v>
      </c>
      <c r="F2" s="12">
        <v>213</v>
      </c>
      <c r="G2" s="10">
        <v>1.94</v>
      </c>
      <c r="H2" s="10">
        <v>0.35</v>
      </c>
      <c r="I2" s="10">
        <v>6.8</v>
      </c>
      <c r="J2" s="14">
        <v>9122</v>
      </c>
      <c r="K2" s="15">
        <v>3.1</v>
      </c>
      <c r="L2" s="10">
        <v>3.7</v>
      </c>
      <c r="M2" s="10">
        <v>0.2</v>
      </c>
      <c r="N2" s="51"/>
    </row>
    <row r="3" spans="1:14" ht="15.75" customHeight="1" x14ac:dyDescent="0.2">
      <c r="A3" s="17" t="s">
        <v>5</v>
      </c>
      <c r="B3" s="17">
        <v>127</v>
      </c>
      <c r="C3" s="19">
        <v>147000</v>
      </c>
      <c r="D3" s="52">
        <v>181321600000</v>
      </c>
      <c r="E3" s="52">
        <v>47900099208.863197</v>
      </c>
      <c r="F3" s="18">
        <v>158</v>
      </c>
      <c r="G3" s="17">
        <v>2.2400000000000002</v>
      </c>
      <c r="H3" s="17">
        <v>0.41</v>
      </c>
      <c r="I3" s="17">
        <v>9.1</v>
      </c>
      <c r="J3" s="19">
        <v>18558</v>
      </c>
      <c r="K3" s="20">
        <v>3.1</v>
      </c>
      <c r="L3" s="17">
        <v>9.1999999999999993</v>
      </c>
      <c r="M3" s="17">
        <v>0.35</v>
      </c>
      <c r="N3" s="51"/>
    </row>
    <row r="4" spans="1:14" ht="15.75" customHeight="1" x14ac:dyDescent="0.2">
      <c r="A4" s="23" t="s">
        <v>6</v>
      </c>
      <c r="B4" s="23">
        <v>105</v>
      </c>
      <c r="C4" s="26">
        <v>116000</v>
      </c>
      <c r="D4" s="53">
        <v>143083700000</v>
      </c>
      <c r="E4" s="53">
        <v>37798714687.997597</v>
      </c>
      <c r="F4" s="25">
        <v>151</v>
      </c>
      <c r="G4" s="23">
        <v>2.36</v>
      </c>
      <c r="H4" s="23">
        <v>0.46</v>
      </c>
      <c r="I4" s="23">
        <v>9.6999999999999993</v>
      </c>
      <c r="J4" s="26">
        <v>19178</v>
      </c>
      <c r="K4" s="27">
        <v>3.1</v>
      </c>
      <c r="L4" s="23">
        <v>8.9</v>
      </c>
      <c r="M4" s="23">
        <v>0.36</v>
      </c>
      <c r="N4" s="51"/>
    </row>
    <row r="5" spans="1:14" ht="15.75" customHeight="1" x14ac:dyDescent="0.2">
      <c r="A5" s="29" t="s">
        <v>9</v>
      </c>
      <c r="B5" s="29">
        <v>209</v>
      </c>
      <c r="C5" s="34">
        <v>184000</v>
      </c>
      <c r="D5" s="54">
        <v>226960300000</v>
      </c>
      <c r="E5" s="54">
        <v>59956568254.821098</v>
      </c>
      <c r="F5" s="31">
        <v>133</v>
      </c>
      <c r="G5" s="29">
        <v>2.19</v>
      </c>
      <c r="H5" s="42">
        <v>0.4</v>
      </c>
      <c r="I5" s="33">
        <v>9.3000000000000007</v>
      </c>
      <c r="J5" s="34">
        <v>15003</v>
      </c>
      <c r="K5" s="29">
        <v>3.1</v>
      </c>
      <c r="L5" s="33">
        <v>6</v>
      </c>
      <c r="M5" s="29">
        <v>0.28999999999999998</v>
      </c>
      <c r="N5" s="51"/>
    </row>
    <row r="6" spans="1:14" ht="15.75" customHeight="1" x14ac:dyDescent="0.2">
      <c r="A6" s="37" t="s">
        <v>20</v>
      </c>
      <c r="B6" s="37">
        <v>110</v>
      </c>
      <c r="C6" s="38">
        <v>128000</v>
      </c>
      <c r="D6" s="55">
        <v>157885400000</v>
      </c>
      <c r="E6" s="55">
        <v>41708910155.387199</v>
      </c>
      <c r="F6" s="37">
        <v>152</v>
      </c>
      <c r="G6" s="37">
        <v>2.3199999999999998</v>
      </c>
      <c r="H6" s="37">
        <v>0.44</v>
      </c>
      <c r="I6" s="37">
        <v>9.5</v>
      </c>
      <c r="J6" s="38">
        <v>18332</v>
      </c>
      <c r="K6" s="37">
        <v>3.1</v>
      </c>
      <c r="L6" s="37">
        <v>8.5</v>
      </c>
      <c r="M6" s="37">
        <v>0.34</v>
      </c>
      <c r="N6" s="51"/>
    </row>
    <row r="7" spans="1:14" ht="15.75" customHeight="1" x14ac:dyDescent="0.2">
      <c r="A7" s="22"/>
    </row>
    <row r="9" spans="1:14" ht="15.75" customHeight="1" x14ac:dyDescent="0.2">
      <c r="A9" s="75" t="s">
        <v>52</v>
      </c>
      <c r="B9" s="6" t="s">
        <v>10</v>
      </c>
      <c r="C9" s="76" t="s">
        <v>54</v>
      </c>
      <c r="D9" s="6" t="s">
        <v>38</v>
      </c>
      <c r="E9" s="6" t="s">
        <v>39</v>
      </c>
      <c r="F9" s="6" t="s">
        <v>40</v>
      </c>
      <c r="G9" s="6" t="s">
        <v>41</v>
      </c>
      <c r="H9" s="6" t="s">
        <v>42</v>
      </c>
      <c r="I9" s="6" t="s">
        <v>43</v>
      </c>
      <c r="J9" s="6" t="s">
        <v>29</v>
      </c>
      <c r="K9" s="6" t="s">
        <v>44</v>
      </c>
      <c r="L9" s="6" t="s">
        <v>45</v>
      </c>
      <c r="M9" s="6" t="s">
        <v>46</v>
      </c>
      <c r="N9" s="22"/>
    </row>
    <row r="10" spans="1:14" ht="15.75" customHeight="1" x14ac:dyDescent="0.2">
      <c r="A10" s="10" t="s">
        <v>4</v>
      </c>
      <c r="B10" s="10">
        <v>134</v>
      </c>
      <c r="C10" s="14">
        <v>82000</v>
      </c>
      <c r="D10" s="50">
        <v>101145000000</v>
      </c>
      <c r="E10" s="50">
        <v>26719682235.7649</v>
      </c>
      <c r="F10" s="10">
        <v>22</v>
      </c>
      <c r="G10" s="10">
        <v>195</v>
      </c>
      <c r="H10" s="10">
        <v>36</v>
      </c>
      <c r="I10" s="10">
        <v>0.7</v>
      </c>
      <c r="J10" s="10">
        <v>9</v>
      </c>
      <c r="K10" s="10">
        <v>312</v>
      </c>
      <c r="L10" s="10">
        <v>0.4</v>
      </c>
      <c r="M10" s="10">
        <v>20</v>
      </c>
      <c r="N10" s="56"/>
    </row>
    <row r="11" spans="1:14" ht="15.75" customHeight="1" x14ac:dyDescent="0.2">
      <c r="A11" s="17" t="s">
        <v>5</v>
      </c>
      <c r="B11" s="17">
        <v>127</v>
      </c>
      <c r="C11" s="19">
        <v>147000</v>
      </c>
      <c r="D11" s="52">
        <v>181321600000</v>
      </c>
      <c r="E11" s="52">
        <v>47900099208.863197</v>
      </c>
      <c r="F11" s="17">
        <v>29</v>
      </c>
      <c r="G11" s="17">
        <v>406</v>
      </c>
      <c r="H11" s="17">
        <v>75</v>
      </c>
      <c r="I11" s="17">
        <v>1.7</v>
      </c>
      <c r="J11" s="17">
        <v>34</v>
      </c>
      <c r="K11" s="17">
        <v>561</v>
      </c>
      <c r="L11" s="17">
        <v>1.7</v>
      </c>
      <c r="M11" s="17">
        <v>63</v>
      </c>
      <c r="N11" s="56"/>
    </row>
    <row r="12" spans="1:14" ht="15.75" customHeight="1" x14ac:dyDescent="0.2">
      <c r="A12" s="23" t="s">
        <v>6</v>
      </c>
      <c r="B12" s="23">
        <v>105</v>
      </c>
      <c r="C12" s="26">
        <v>116000</v>
      </c>
      <c r="D12" s="53">
        <v>143083700000</v>
      </c>
      <c r="E12" s="53">
        <v>37798714687.997597</v>
      </c>
      <c r="F12" s="23">
        <v>22</v>
      </c>
      <c r="G12" s="23">
        <v>337</v>
      </c>
      <c r="H12" s="23">
        <v>65</v>
      </c>
      <c r="I12" s="23">
        <v>1.4</v>
      </c>
      <c r="J12" s="23">
        <v>27</v>
      </c>
      <c r="K12" s="23">
        <v>445</v>
      </c>
      <c r="L12" s="23">
        <v>1.3</v>
      </c>
      <c r="M12" s="23">
        <v>51</v>
      </c>
      <c r="N12" s="56"/>
    </row>
    <row r="13" spans="1:14" ht="15.75" customHeight="1" x14ac:dyDescent="0.2">
      <c r="A13" s="29" t="s">
        <v>9</v>
      </c>
      <c r="B13" s="29">
        <v>209</v>
      </c>
      <c r="C13" s="34">
        <v>184000</v>
      </c>
      <c r="D13" s="54">
        <v>226960300000</v>
      </c>
      <c r="E13" s="54">
        <v>59956568254.821098</v>
      </c>
      <c r="F13" s="29">
        <v>30</v>
      </c>
      <c r="G13" s="29">
        <v>497</v>
      </c>
      <c r="H13" s="29">
        <v>92</v>
      </c>
      <c r="I13" s="29">
        <v>2.1</v>
      </c>
      <c r="J13" s="29">
        <v>34</v>
      </c>
      <c r="K13" s="29">
        <v>702</v>
      </c>
      <c r="L13" s="29">
        <v>1.4</v>
      </c>
      <c r="M13" s="29">
        <v>66</v>
      </c>
      <c r="N13" s="56"/>
    </row>
    <row r="14" spans="1:14" ht="15.75" customHeight="1" x14ac:dyDescent="0.2">
      <c r="A14" s="37" t="s">
        <v>20</v>
      </c>
      <c r="B14" s="37">
        <v>110</v>
      </c>
      <c r="C14" s="38">
        <v>128000</v>
      </c>
      <c r="D14" s="55">
        <v>157885400000</v>
      </c>
      <c r="E14" s="55">
        <v>41708910155.387199</v>
      </c>
      <c r="F14" s="37">
        <v>24</v>
      </c>
      <c r="G14" s="37">
        <v>365</v>
      </c>
      <c r="H14" s="37">
        <v>69</v>
      </c>
      <c r="I14" s="37">
        <v>1.5</v>
      </c>
      <c r="J14" s="37">
        <v>29</v>
      </c>
      <c r="K14" s="37">
        <v>488</v>
      </c>
      <c r="L14" s="37">
        <v>1.3</v>
      </c>
      <c r="M14" s="37">
        <v>54</v>
      </c>
      <c r="N14" s="56"/>
    </row>
    <row r="15" spans="1:14" ht="15.75" customHeight="1" x14ac:dyDescent="0.2">
      <c r="A15" s="22"/>
    </row>
    <row r="17" spans="1:15" ht="15.75" customHeight="1" x14ac:dyDescent="0.2">
      <c r="A17" s="75" t="s">
        <v>53</v>
      </c>
      <c r="B17" s="6" t="s">
        <v>10</v>
      </c>
      <c r="C17" s="76" t="s">
        <v>54</v>
      </c>
      <c r="D17" s="6" t="s">
        <v>38</v>
      </c>
      <c r="E17" s="6" t="s">
        <v>39</v>
      </c>
      <c r="F17" s="6" t="s">
        <v>40</v>
      </c>
      <c r="G17" s="6" t="s">
        <v>41</v>
      </c>
      <c r="H17" s="6" t="s">
        <v>42</v>
      </c>
      <c r="I17" s="6" t="s">
        <v>43</v>
      </c>
      <c r="J17" s="6" t="s">
        <v>29</v>
      </c>
      <c r="K17" s="6" t="s">
        <v>44</v>
      </c>
      <c r="L17" s="6" t="s">
        <v>45</v>
      </c>
      <c r="M17" s="6" t="s">
        <v>46</v>
      </c>
    </row>
    <row r="18" spans="1:15" ht="15.75" customHeight="1" x14ac:dyDescent="0.2">
      <c r="A18" s="10" t="s">
        <v>4</v>
      </c>
      <c r="B18" s="10">
        <v>134</v>
      </c>
      <c r="C18" s="14">
        <f>C2/$O$22</f>
        <v>224.65753424657535</v>
      </c>
      <c r="D18" s="50">
        <f t="shared" ref="D18:M22" si="0">D2/$O$22</f>
        <v>277109589.04109591</v>
      </c>
      <c r="E18" s="50">
        <f t="shared" si="0"/>
        <v>73204608.86510931</v>
      </c>
      <c r="F18" s="50">
        <f t="shared" si="0"/>
        <v>0.58356164383561648</v>
      </c>
      <c r="G18" s="50">
        <f t="shared" si="0"/>
        <v>5.3150684931506844E-3</v>
      </c>
      <c r="H18" s="50">
        <f t="shared" si="0"/>
        <v>9.5890410958904108E-4</v>
      </c>
      <c r="I18" s="50">
        <f t="shared" si="0"/>
        <v>1.8630136986301369E-2</v>
      </c>
      <c r="J18" s="50">
        <f t="shared" si="0"/>
        <v>24.991780821917807</v>
      </c>
      <c r="K18" s="50">
        <f t="shared" si="0"/>
        <v>8.493150684931507E-3</v>
      </c>
      <c r="L18" s="50">
        <f t="shared" si="0"/>
        <v>1.0136986301369864E-2</v>
      </c>
      <c r="M18" s="50">
        <f t="shared" si="0"/>
        <v>5.4794520547945212E-4</v>
      </c>
    </row>
    <row r="19" spans="1:15" ht="15.75" customHeight="1" x14ac:dyDescent="0.2">
      <c r="A19" s="17" t="s">
        <v>5</v>
      </c>
      <c r="B19" s="17">
        <v>127</v>
      </c>
      <c r="C19" s="67">
        <f t="shared" ref="C19:C22" si="1">C3/$O$22</f>
        <v>402.73972602739724</v>
      </c>
      <c r="D19" s="68">
        <f t="shared" si="0"/>
        <v>496771506.84931505</v>
      </c>
      <c r="E19" s="68">
        <f t="shared" si="0"/>
        <v>131233148.51743342</v>
      </c>
      <c r="F19" s="68">
        <f t="shared" si="0"/>
        <v>0.43287671232876712</v>
      </c>
      <c r="G19" s="68">
        <f t="shared" si="0"/>
        <v>6.1369863013698636E-3</v>
      </c>
      <c r="H19" s="68">
        <f t="shared" si="0"/>
        <v>1.1232876712328767E-3</v>
      </c>
      <c r="I19" s="68">
        <f t="shared" si="0"/>
        <v>2.4931506849315069E-2</v>
      </c>
      <c r="J19" s="68">
        <f t="shared" si="0"/>
        <v>50.843835616438355</v>
      </c>
      <c r="K19" s="68">
        <f t="shared" si="0"/>
        <v>8.493150684931507E-3</v>
      </c>
      <c r="L19" s="68">
        <f t="shared" si="0"/>
        <v>2.5205479452054792E-2</v>
      </c>
      <c r="M19" s="68">
        <f t="shared" si="0"/>
        <v>9.5890410958904108E-4</v>
      </c>
    </row>
    <row r="20" spans="1:15" ht="15.75" customHeight="1" x14ac:dyDescent="0.2">
      <c r="A20" s="23" t="s">
        <v>6</v>
      </c>
      <c r="B20" s="23">
        <v>105</v>
      </c>
      <c r="C20" s="69">
        <f t="shared" si="1"/>
        <v>317.8082191780822</v>
      </c>
      <c r="D20" s="70">
        <f t="shared" si="0"/>
        <v>392010136.98630136</v>
      </c>
      <c r="E20" s="70">
        <f t="shared" si="0"/>
        <v>103558122.43287013</v>
      </c>
      <c r="F20" s="70">
        <f t="shared" si="0"/>
        <v>0.41369863013698632</v>
      </c>
      <c r="G20" s="70">
        <f t="shared" si="0"/>
        <v>6.4657534246575343E-3</v>
      </c>
      <c r="H20" s="70">
        <f t="shared" si="0"/>
        <v>1.2602739726027398E-3</v>
      </c>
      <c r="I20" s="70">
        <f t="shared" si="0"/>
        <v>2.6575342465753424E-2</v>
      </c>
      <c r="J20" s="70">
        <f t="shared" si="0"/>
        <v>52.542465753424658</v>
      </c>
      <c r="K20" s="70">
        <f t="shared" si="0"/>
        <v>8.493150684931507E-3</v>
      </c>
      <c r="L20" s="70">
        <f t="shared" si="0"/>
        <v>2.4383561643835618E-2</v>
      </c>
      <c r="M20" s="70">
        <f t="shared" si="0"/>
        <v>9.8630136986301367E-4</v>
      </c>
    </row>
    <row r="21" spans="1:15" ht="15.75" customHeight="1" x14ac:dyDescent="0.2">
      <c r="A21" s="29" t="s">
        <v>9</v>
      </c>
      <c r="B21" s="29">
        <v>209</v>
      </c>
      <c r="C21" s="71">
        <f t="shared" si="1"/>
        <v>504.10958904109589</v>
      </c>
      <c r="D21" s="72">
        <f t="shared" si="0"/>
        <v>621809041.0958904</v>
      </c>
      <c r="E21" s="72">
        <f t="shared" si="0"/>
        <v>164264570.56115368</v>
      </c>
      <c r="F21" s="72">
        <f t="shared" si="0"/>
        <v>0.36438356164383562</v>
      </c>
      <c r="G21" s="72">
        <f t="shared" si="0"/>
        <v>6.0000000000000001E-3</v>
      </c>
      <c r="H21" s="72">
        <f t="shared" si="0"/>
        <v>1.0958904109589042E-3</v>
      </c>
      <c r="I21" s="72">
        <f t="shared" si="0"/>
        <v>2.5479452054794523E-2</v>
      </c>
      <c r="J21" s="72">
        <f t="shared" si="0"/>
        <v>41.104109589041094</v>
      </c>
      <c r="K21" s="72">
        <f t="shared" si="0"/>
        <v>8.493150684931507E-3</v>
      </c>
      <c r="L21" s="72">
        <f t="shared" si="0"/>
        <v>1.643835616438356E-2</v>
      </c>
      <c r="M21" s="72">
        <f t="shared" si="0"/>
        <v>7.9452054794520543E-4</v>
      </c>
    </row>
    <row r="22" spans="1:15" ht="15.75" customHeight="1" x14ac:dyDescent="0.2">
      <c r="A22" s="37" t="s">
        <v>20</v>
      </c>
      <c r="B22" s="37">
        <v>110</v>
      </c>
      <c r="C22" s="73">
        <f t="shared" si="1"/>
        <v>350.6849315068493</v>
      </c>
      <c r="D22" s="74">
        <f t="shared" si="0"/>
        <v>432562739.72602737</v>
      </c>
      <c r="E22" s="74">
        <f t="shared" si="0"/>
        <v>114270986.72708821</v>
      </c>
      <c r="F22" s="74">
        <f t="shared" si="0"/>
        <v>0.41643835616438357</v>
      </c>
      <c r="G22" s="74">
        <f t="shared" si="0"/>
        <v>6.3561643835616435E-3</v>
      </c>
      <c r="H22" s="74">
        <f t="shared" si="0"/>
        <v>1.2054794520547946E-3</v>
      </c>
      <c r="I22" s="74">
        <f t="shared" si="0"/>
        <v>2.6027397260273973E-2</v>
      </c>
      <c r="J22" s="74">
        <f t="shared" si="0"/>
        <v>50.224657534246575</v>
      </c>
      <c r="K22" s="74">
        <f t="shared" si="0"/>
        <v>8.493150684931507E-3</v>
      </c>
      <c r="L22" s="74">
        <f t="shared" si="0"/>
        <v>2.3287671232876714E-2</v>
      </c>
      <c r="M22" s="74">
        <f t="shared" si="0"/>
        <v>9.315068493150686E-4</v>
      </c>
      <c r="O22" s="37">
        <v>365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2" sqref="B2"/>
    </sheetView>
  </sheetViews>
  <sheetFormatPr defaultColWidth="14.42578125" defaultRowHeight="15.75" customHeight="1" x14ac:dyDescent="0.2"/>
  <cols>
    <col min="1" max="1" width="19.7109375" customWidth="1"/>
    <col min="2" max="2" width="30.85546875" customWidth="1"/>
    <col min="3" max="3" width="21" customWidth="1"/>
    <col min="4" max="4" width="22.5703125" customWidth="1"/>
    <col min="5" max="5" width="28.42578125" customWidth="1"/>
    <col min="6" max="6" width="19.140625" customWidth="1"/>
    <col min="7" max="7" width="23.85546875" customWidth="1"/>
    <col min="8" max="8" width="33.140625" customWidth="1"/>
    <col min="9" max="9" width="25.5703125" customWidth="1"/>
    <col min="10" max="10" width="31" customWidth="1"/>
    <col min="11" max="11" width="19.7109375" customWidth="1"/>
    <col min="12" max="12" width="24" customWidth="1"/>
  </cols>
  <sheetData>
    <row r="1" spans="1:12" ht="15.75" customHeight="1" x14ac:dyDescent="0.2">
      <c r="A1" s="8" t="s">
        <v>8</v>
      </c>
      <c r="B1" s="6" t="s">
        <v>11</v>
      </c>
      <c r="C1" s="6" t="s">
        <v>38</v>
      </c>
      <c r="D1" s="6" t="s">
        <v>39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49</v>
      </c>
    </row>
    <row r="2" spans="1:12" ht="15.75" customHeight="1" x14ac:dyDescent="0.2">
      <c r="A2" s="10" t="s">
        <v>4</v>
      </c>
      <c r="B2" s="14">
        <v>16.132999999999999</v>
      </c>
      <c r="C2" s="50">
        <v>19899700000</v>
      </c>
      <c r="D2" s="50">
        <v>5256944590.3114004</v>
      </c>
      <c r="E2" s="10">
        <v>201</v>
      </c>
      <c r="F2" s="10">
        <v>1.83</v>
      </c>
      <c r="G2" s="10">
        <v>0.33</v>
      </c>
      <c r="H2" s="10">
        <v>6.3</v>
      </c>
      <c r="I2" s="14">
        <v>6766</v>
      </c>
      <c r="J2" s="15">
        <v>3.1</v>
      </c>
      <c r="K2" s="10">
        <v>2.2000000000000002</v>
      </c>
      <c r="L2" s="10">
        <v>0.2</v>
      </c>
    </row>
    <row r="3" spans="1:12" ht="15.75" customHeight="1" x14ac:dyDescent="0.2">
      <c r="A3" s="17" t="s">
        <v>5</v>
      </c>
      <c r="B3" s="19">
        <v>22.54</v>
      </c>
      <c r="C3" s="52">
        <v>28370000000</v>
      </c>
      <c r="D3" s="52">
        <v>7494561125.4006996</v>
      </c>
      <c r="E3" s="17">
        <v>153</v>
      </c>
      <c r="F3" s="17">
        <v>2.2200000000000002</v>
      </c>
      <c r="G3" s="17">
        <v>0.41</v>
      </c>
      <c r="H3" s="63">
        <v>9</v>
      </c>
      <c r="I3" s="19">
        <v>16379</v>
      </c>
      <c r="J3" s="20">
        <v>3.1</v>
      </c>
      <c r="K3" s="17">
        <v>7.5</v>
      </c>
      <c r="L3" s="17">
        <v>0.3</v>
      </c>
    </row>
    <row r="4" spans="1:12" ht="15.75" customHeight="1" x14ac:dyDescent="0.2">
      <c r="A4" s="23" t="s">
        <v>6</v>
      </c>
      <c r="B4" s="26">
        <v>13.722</v>
      </c>
      <c r="C4" s="53">
        <v>17268700000</v>
      </c>
      <c r="D4" s="53">
        <v>4561907920.5572004</v>
      </c>
      <c r="E4" s="23">
        <v>145</v>
      </c>
      <c r="F4" s="23">
        <v>2.35</v>
      </c>
      <c r="G4" s="23">
        <v>0.46</v>
      </c>
      <c r="H4" s="23">
        <v>9.6</v>
      </c>
      <c r="I4" s="26">
        <v>17141</v>
      </c>
      <c r="J4" s="27">
        <v>3.1</v>
      </c>
      <c r="K4" s="23">
        <v>7.1</v>
      </c>
      <c r="L4" s="23">
        <v>0.3</v>
      </c>
    </row>
    <row r="5" spans="1:12" ht="15.75" customHeight="1" x14ac:dyDescent="0.2">
      <c r="A5" s="29" t="s">
        <v>9</v>
      </c>
      <c r="B5" s="34">
        <v>16.8</v>
      </c>
      <c r="C5" s="54">
        <v>20722500000</v>
      </c>
      <c r="D5" s="54">
        <v>5474305354.9917002</v>
      </c>
      <c r="E5" s="31">
        <v>121</v>
      </c>
      <c r="F5" s="29">
        <v>2.09</v>
      </c>
      <c r="G5" s="29">
        <v>0.38</v>
      </c>
      <c r="H5" s="33">
        <v>9</v>
      </c>
      <c r="I5" s="34">
        <v>12472</v>
      </c>
      <c r="J5" s="29">
        <v>3.1</v>
      </c>
      <c r="K5" s="29">
        <v>4.3</v>
      </c>
      <c r="L5" s="29">
        <v>0.3</v>
      </c>
    </row>
    <row r="6" spans="1:12" ht="15.75" customHeight="1" x14ac:dyDescent="0.2">
      <c r="A6" s="37" t="s">
        <v>20</v>
      </c>
      <c r="B6" s="64">
        <v>34.613</v>
      </c>
      <c r="C6" s="55">
        <v>42694400000</v>
      </c>
      <c r="D6" s="55">
        <v>11278667272.200001</v>
      </c>
      <c r="E6" s="37">
        <v>145</v>
      </c>
      <c r="F6" s="37">
        <v>2.33</v>
      </c>
      <c r="G6" s="37">
        <v>0.44</v>
      </c>
      <c r="H6" s="37">
        <v>9.6</v>
      </c>
      <c r="I6" s="38">
        <v>16568</v>
      </c>
      <c r="J6" s="37">
        <v>3.1</v>
      </c>
      <c r="K6" s="37">
        <v>6.9</v>
      </c>
      <c r="L6" s="37">
        <v>0.3</v>
      </c>
    </row>
    <row r="7" spans="1:12" ht="15.75" customHeight="1" x14ac:dyDescent="0.2">
      <c r="A7" s="22"/>
      <c r="B7" s="22"/>
      <c r="C7" s="22"/>
      <c r="D7" s="22"/>
    </row>
    <row r="9" spans="1:12" ht="15.75" customHeight="1" x14ac:dyDescent="0.2">
      <c r="A9" s="8" t="s">
        <v>24</v>
      </c>
      <c r="B9" s="6" t="s">
        <v>11</v>
      </c>
      <c r="C9" s="6" t="s">
        <v>38</v>
      </c>
      <c r="D9" s="6" t="s">
        <v>39</v>
      </c>
      <c r="E9" s="6" t="s">
        <v>40</v>
      </c>
      <c r="F9" s="6" t="s">
        <v>41</v>
      </c>
      <c r="G9" s="6" t="s">
        <v>50</v>
      </c>
      <c r="H9" s="6" t="s">
        <v>43</v>
      </c>
      <c r="I9" s="6" t="s">
        <v>29</v>
      </c>
      <c r="J9" s="6" t="s">
        <v>44</v>
      </c>
      <c r="K9" s="6" t="s">
        <v>45</v>
      </c>
      <c r="L9" s="6" t="s">
        <v>51</v>
      </c>
    </row>
    <row r="10" spans="1:12" ht="15.75" customHeight="1" x14ac:dyDescent="0.2">
      <c r="A10" s="10" t="s">
        <v>4</v>
      </c>
      <c r="B10" s="14">
        <v>16.132999999999999</v>
      </c>
      <c r="C10" s="50">
        <v>19899700000</v>
      </c>
      <c r="D10" s="50">
        <v>5260000000</v>
      </c>
      <c r="E10" s="50">
        <v>4000000000000</v>
      </c>
      <c r="F10" s="50">
        <v>36400000000</v>
      </c>
      <c r="G10" s="50">
        <v>6570000000</v>
      </c>
      <c r="H10" s="50">
        <v>125000000000</v>
      </c>
      <c r="I10" s="65">
        <v>1.6</v>
      </c>
      <c r="J10" s="50">
        <v>61700000000</v>
      </c>
      <c r="K10" s="50">
        <v>43800000000</v>
      </c>
      <c r="L10" s="50">
        <v>3980000000</v>
      </c>
    </row>
    <row r="11" spans="1:12" ht="15.75" customHeight="1" x14ac:dyDescent="0.2">
      <c r="A11" s="17" t="s">
        <v>5</v>
      </c>
      <c r="B11" s="19">
        <v>22.54</v>
      </c>
      <c r="C11" s="52">
        <v>28370000000</v>
      </c>
      <c r="D11" s="52">
        <v>7480000000</v>
      </c>
      <c r="E11" s="52">
        <v>4350000000000</v>
      </c>
      <c r="F11" s="52">
        <v>140000000000</v>
      </c>
      <c r="G11" s="52">
        <v>11600000000</v>
      </c>
      <c r="H11" s="52">
        <v>256000000000</v>
      </c>
      <c r="I11" s="17">
        <v>5</v>
      </c>
      <c r="J11" s="52">
        <v>88000000000</v>
      </c>
      <c r="K11" s="52">
        <v>213000000000</v>
      </c>
      <c r="L11" s="52">
        <v>8520000000</v>
      </c>
    </row>
    <row r="12" spans="1:12" ht="15.75" customHeight="1" x14ac:dyDescent="0.2">
      <c r="A12" s="23" t="s">
        <v>6</v>
      </c>
      <c r="B12" s="26">
        <v>13.722</v>
      </c>
      <c r="C12" s="53">
        <v>17268700000</v>
      </c>
      <c r="D12" s="53">
        <v>4560000000</v>
      </c>
      <c r="E12" s="53">
        <v>2510000000000</v>
      </c>
      <c r="F12" s="53">
        <v>40700000000</v>
      </c>
      <c r="G12" s="53">
        <v>7960000000</v>
      </c>
      <c r="H12" s="53">
        <v>166000000000</v>
      </c>
      <c r="I12" s="66">
        <v>2.9470000000000001</v>
      </c>
      <c r="J12" s="53">
        <v>53600000000</v>
      </c>
      <c r="K12" s="53">
        <v>123000000000</v>
      </c>
      <c r="L12" s="53">
        <v>5190000000</v>
      </c>
    </row>
    <row r="13" spans="1:12" ht="15.75" customHeight="1" x14ac:dyDescent="0.2">
      <c r="A13" s="29" t="s">
        <v>9</v>
      </c>
      <c r="B13" s="34">
        <v>16.8</v>
      </c>
      <c r="C13" s="54">
        <v>20722500000</v>
      </c>
      <c r="D13" s="54">
        <v>5470000000</v>
      </c>
      <c r="E13" s="54">
        <v>2500000000000</v>
      </c>
      <c r="F13" s="54">
        <v>43300000000</v>
      </c>
      <c r="G13" s="54">
        <v>7870000000</v>
      </c>
      <c r="H13" s="54">
        <v>186000000000</v>
      </c>
      <c r="I13" s="31">
        <v>2.2759999999999998</v>
      </c>
      <c r="J13" s="54">
        <v>64200000000</v>
      </c>
      <c r="K13" s="54">
        <v>89000000000</v>
      </c>
      <c r="L13" s="54">
        <v>6210000000</v>
      </c>
    </row>
    <row r="14" spans="1:12" ht="15.75" customHeight="1" x14ac:dyDescent="0.2">
      <c r="A14" s="37" t="s">
        <v>20</v>
      </c>
      <c r="B14" s="64">
        <v>34.613</v>
      </c>
      <c r="C14" s="55">
        <v>42694400000</v>
      </c>
      <c r="D14" s="55">
        <v>11300000000</v>
      </c>
      <c r="E14" s="55">
        <v>6190000000000</v>
      </c>
      <c r="F14" s="55">
        <v>99500000000</v>
      </c>
      <c r="G14" s="55">
        <v>18800000000</v>
      </c>
      <c r="H14" s="55">
        <v>410000000000</v>
      </c>
      <c r="I14" s="37">
        <v>7</v>
      </c>
      <c r="J14" s="55">
        <v>132000000000</v>
      </c>
      <c r="K14" s="55">
        <v>295000000000</v>
      </c>
      <c r="L14" s="55">
        <v>12800000000</v>
      </c>
    </row>
    <row r="15" spans="1:12" ht="12.75" x14ac:dyDescent="0.2">
      <c r="A15" s="22"/>
      <c r="B15" s="22"/>
      <c r="C15" s="22"/>
      <c r="D15" s="22"/>
    </row>
    <row r="17" spans="1:1" ht="12.75" x14ac:dyDescent="0.2">
      <c r="A17" s="22"/>
    </row>
    <row r="18" spans="1:1" ht="12.75" x14ac:dyDescent="0.2">
      <c r="A18" s="22"/>
    </row>
    <row r="19" spans="1:1" ht="12.75" x14ac:dyDescent="0.2">
      <c r="A19" s="22"/>
    </row>
    <row r="22" spans="1:1" ht="14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Average Annual Rainfall (Scenar</vt:lpstr>
      <vt:lpstr>Storm Average (Scenario 2)</vt:lpstr>
      <vt:lpstr>All Data from 1991</vt:lpstr>
      <vt:lpstr>Scenario 1 - 2016</vt:lpstr>
      <vt:lpstr>Scenario 2 - 2016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Pettaway</dc:creator>
  <cp:lastModifiedBy>Andrea</cp:lastModifiedBy>
  <dcterms:created xsi:type="dcterms:W3CDTF">2016-12-06T20:52:48Z</dcterms:created>
  <dcterms:modified xsi:type="dcterms:W3CDTF">2016-12-06T21:37:59Z</dcterms:modified>
</cp:coreProperties>
</file>